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360" windowHeight="9045" activeTab="0"/>
  </bookViews>
  <sheets>
    <sheet name="December 2016" sheetId="1" r:id="rId1"/>
  </sheets>
  <definedNames/>
  <calcPr fullCalcOnLoad="1"/>
</workbook>
</file>

<file path=xl/sharedStrings.xml><?xml version="1.0" encoding="utf-8"?>
<sst xmlns="http://schemas.openxmlformats.org/spreadsheetml/2006/main" count="138" uniqueCount="68">
  <si>
    <t>MARQUE</t>
  </si>
  <si>
    <t>% Share</t>
  </si>
  <si>
    <t>ALFA ROMEO</t>
  </si>
  <si>
    <t>CHRYSLER</t>
  </si>
  <si>
    <t>AUDI</t>
  </si>
  <si>
    <t>CITROEN</t>
  </si>
  <si>
    <t>DAF</t>
  </si>
  <si>
    <t>BMW</t>
  </si>
  <si>
    <t>HINO</t>
  </si>
  <si>
    <t>FIAT</t>
  </si>
  <si>
    <t>ISUZU</t>
  </si>
  <si>
    <t>FORD</t>
  </si>
  <si>
    <t>IVECO</t>
  </si>
  <si>
    <t>HYUNDAI</t>
  </si>
  <si>
    <t>MAN</t>
  </si>
  <si>
    <t>MITSUBISHI</t>
  </si>
  <si>
    <t>HONDA</t>
  </si>
  <si>
    <t>KIA</t>
  </si>
  <si>
    <t>RENAULT</t>
  </si>
  <si>
    <t>SCANIA</t>
  </si>
  <si>
    <t>MAZDA</t>
  </si>
  <si>
    <t>VOLVO</t>
  </si>
  <si>
    <t>JAGUAR</t>
  </si>
  <si>
    <t>LAND ROVER</t>
  </si>
  <si>
    <t>LEXUS</t>
  </si>
  <si>
    <t>NISSAN</t>
  </si>
  <si>
    <t>PEUGEOT</t>
  </si>
  <si>
    <t>MINI</t>
  </si>
  <si>
    <t>SEAT</t>
  </si>
  <si>
    <t>SUZUKI</t>
  </si>
  <si>
    <t>TOYOTA</t>
  </si>
  <si>
    <t>PORSCHE</t>
  </si>
  <si>
    <t>SKODA</t>
  </si>
  <si>
    <t>SUBARU</t>
  </si>
  <si>
    <t>BUSES/COACHES REGISTRATIONS</t>
  </si>
  <si>
    <t>OTHER</t>
  </si>
  <si>
    <t>PERODUA</t>
  </si>
  <si>
    <t>JEEP</t>
  </si>
  <si>
    <t>New Heavy Commerial Registrations</t>
  </si>
  <si>
    <t xml:space="preserve"> New Light Commercial Registrations</t>
  </si>
  <si>
    <t>New Passenger Car Registrations</t>
  </si>
  <si>
    <t>GM(OPEL)</t>
  </si>
  <si>
    <t>MERCEDES-BENZ</t>
  </si>
  <si>
    <t>VOLKSWAGEN</t>
  </si>
  <si>
    <t>JOHNSTON</t>
  </si>
  <si>
    <t xml:space="preserve"> </t>
  </si>
  <si>
    <t>AVIA</t>
  </si>
  <si>
    <t>SSANGYONG</t>
  </si>
  <si>
    <t>DENNIS</t>
  </si>
  <si>
    <t>DACIA</t>
  </si>
  <si>
    <t>GREAT WALL</t>
  </si>
  <si>
    <t>FUSO</t>
  </si>
  <si>
    <t xml:space="preserve">  </t>
  </si>
  <si>
    <t>PRIVATE IMPORT</t>
  </si>
  <si>
    <t>LDV</t>
  </si>
  <si>
    <t>VDL DAF</t>
  </si>
  <si>
    <t>2016 change 2015</t>
  </si>
  <si>
    <t>% change 2016 - 2015</t>
  </si>
  <si>
    <t>DS</t>
  </si>
  <si>
    <t>OTOKAR</t>
  </si>
  <si>
    <t>YUTONG</t>
  </si>
  <si>
    <t>HIGER</t>
  </si>
  <si>
    <t>WRIGHTBUS</t>
  </si>
  <si>
    <t>SIMI STATISTICAL SERVICE NEW REGISTRATIONS DECEMBER 2016</t>
  </si>
  <si>
    <t>01/12- 31/12</t>
  </si>
  <si>
    <t>01/01- 31/12</t>
  </si>
  <si>
    <t>Total December 2016</t>
  </si>
  <si>
    <t>Total December 2015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</si>
</sst>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0" xfId="0" applyFont="1" applyAlignment="1">
      <alignment/>
    </xf>
    <xf numFmtId="10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0" fontId="7" fillId="0" borderId="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="80" zoomScaleNormal="80" zoomScaleSheetLayoutView="65" zoomScalePageLayoutView="0" workbookViewId="0" topLeftCell="A1">
      <selection activeCell="M48" sqref="M48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19" customWidth="1"/>
    <col min="8" max="8" width="14.28125" style="19" customWidth="1"/>
    <col min="9" max="9" width="10.7109375" style="19" bestFit="1" customWidth="1"/>
    <col min="10" max="10" width="1.421875" style="19" customWidth="1"/>
    <col min="11" max="11" width="30.421875" style="19" customWidth="1"/>
    <col min="12" max="12" width="15.7109375" style="0" customWidth="1"/>
    <col min="13" max="13" width="15.00390625" style="0" customWidth="1"/>
    <col min="14" max="14" width="11.00390625" style="15" customWidth="1"/>
  </cols>
  <sheetData>
    <row r="1" spans="1:14" s="1" customFormat="1" ht="26.25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3" customFormat="1" ht="12.75">
      <c r="A2" s="2"/>
      <c r="N2" s="4"/>
    </row>
    <row r="3" spans="1:15" s="3" customFormat="1" ht="12.75">
      <c r="A3" s="42"/>
      <c r="B3" s="40"/>
      <c r="C3" s="43"/>
      <c r="D3" s="43"/>
      <c r="E3" s="43"/>
      <c r="F3" s="43"/>
      <c r="G3" s="40"/>
      <c r="H3" s="40"/>
      <c r="I3" s="40"/>
      <c r="J3" s="40"/>
      <c r="K3" s="40"/>
      <c r="L3" s="40"/>
      <c r="M3" s="40"/>
      <c r="N3" s="44"/>
      <c r="O3" s="43"/>
    </row>
    <row r="4" spans="1:15" s="8" customFormat="1" ht="12.75">
      <c r="A4" s="5"/>
      <c r="B4" s="62" t="s">
        <v>40</v>
      </c>
      <c r="C4" s="62"/>
      <c r="D4" s="63"/>
      <c r="E4" s="38"/>
      <c r="F4" s="6"/>
      <c r="G4" s="64" t="s">
        <v>39</v>
      </c>
      <c r="H4" s="64"/>
      <c r="I4" s="65"/>
      <c r="J4" s="40"/>
      <c r="K4" s="7"/>
      <c r="L4" s="64" t="s">
        <v>38</v>
      </c>
      <c r="M4" s="64"/>
      <c r="N4" s="65"/>
      <c r="O4" s="45"/>
    </row>
    <row r="5" spans="1:15" s="12" customFormat="1" ht="12.75">
      <c r="A5" s="9" t="s">
        <v>0</v>
      </c>
      <c r="B5" s="10" t="s">
        <v>64</v>
      </c>
      <c r="C5" s="10" t="s">
        <v>65</v>
      </c>
      <c r="D5" s="11" t="s">
        <v>1</v>
      </c>
      <c r="E5" s="38"/>
      <c r="F5" s="9" t="s">
        <v>0</v>
      </c>
      <c r="G5" s="10" t="str">
        <f>B5</f>
        <v>01/12- 31/12</v>
      </c>
      <c r="H5" s="10" t="str">
        <f>C5</f>
        <v>01/01- 31/12</v>
      </c>
      <c r="I5" s="11" t="s">
        <v>1</v>
      </c>
      <c r="J5" s="38"/>
      <c r="K5" s="9" t="s">
        <v>0</v>
      </c>
      <c r="L5" s="10" t="str">
        <f>B5</f>
        <v>01/12- 31/12</v>
      </c>
      <c r="M5" s="10" t="str">
        <f>C5</f>
        <v>01/01- 31/12</v>
      </c>
      <c r="N5" s="11" t="s">
        <v>1</v>
      </c>
      <c r="O5" s="46"/>
    </row>
    <row r="6" spans="1:15" ht="12.75">
      <c r="A6" t="s">
        <v>2</v>
      </c>
      <c r="B6">
        <v>2</v>
      </c>
      <c r="C6">
        <v>43</v>
      </c>
      <c r="D6" s="14">
        <f>SUM(C6/C45)</f>
        <v>0.00029317115741245775</v>
      </c>
      <c r="E6" s="47"/>
      <c r="F6" t="s">
        <v>5</v>
      </c>
      <c r="G6">
        <v>27</v>
      </c>
      <c r="H6">
        <v>1446</v>
      </c>
      <c r="I6" s="14">
        <f>SUM(H6/H46)</f>
        <v>0.05131298793470546</v>
      </c>
      <c r="J6" s="47"/>
      <c r="K6" t="s">
        <v>46</v>
      </c>
      <c r="L6">
        <v>0</v>
      </c>
      <c r="M6">
        <v>0</v>
      </c>
      <c r="N6" s="14">
        <f>M6/M24</f>
        <v>0</v>
      </c>
      <c r="O6" s="16"/>
    </row>
    <row r="7" spans="1:15" ht="12.75">
      <c r="A7" t="s">
        <v>4</v>
      </c>
      <c r="B7">
        <v>0</v>
      </c>
      <c r="C7">
        <v>6065</v>
      </c>
      <c r="D7" s="14">
        <f>SUM(C7/C45)</f>
        <v>0.04135076906294317</v>
      </c>
      <c r="E7" s="47"/>
      <c r="F7" t="s">
        <v>49</v>
      </c>
      <c r="G7">
        <v>0</v>
      </c>
      <c r="H7">
        <v>92</v>
      </c>
      <c r="I7" s="14">
        <f>SUM(H7/H46)</f>
        <v>0.0032647267565649395</v>
      </c>
      <c r="J7" s="47"/>
      <c r="K7" t="s">
        <v>6</v>
      </c>
      <c r="L7">
        <v>2</v>
      </c>
      <c r="M7">
        <v>390</v>
      </c>
      <c r="N7" s="14">
        <f>SUM(M7/M24)</f>
        <v>0.15531660692951016</v>
      </c>
      <c r="O7" s="16"/>
    </row>
    <row r="8" spans="1:15" ht="12.75">
      <c r="A8" t="s">
        <v>7</v>
      </c>
      <c r="B8">
        <v>3</v>
      </c>
      <c r="C8">
        <v>5504</v>
      </c>
      <c r="D8" s="14">
        <f>SUM(C8/C45)</f>
        <v>0.03752590814879459</v>
      </c>
      <c r="E8" s="47"/>
      <c r="F8" t="s">
        <v>9</v>
      </c>
      <c r="G8">
        <v>5</v>
      </c>
      <c r="H8">
        <v>568</v>
      </c>
      <c r="I8" s="14">
        <f>SUM(H8/H46)</f>
        <v>0.020156139105748757</v>
      </c>
      <c r="J8" s="47"/>
      <c r="K8" t="s">
        <v>48</v>
      </c>
      <c r="L8">
        <v>0</v>
      </c>
      <c r="M8">
        <v>11</v>
      </c>
      <c r="N8" s="14">
        <f>SUM(M8/M24)</f>
        <v>0.004380724810832338</v>
      </c>
      <c r="O8" s="16"/>
    </row>
    <row r="9" spans="1:15" ht="12.75">
      <c r="A9" t="s">
        <v>3</v>
      </c>
      <c r="B9">
        <v>0</v>
      </c>
      <c r="C9">
        <v>0</v>
      </c>
      <c r="D9" s="14">
        <f>SUM(C9/C45)</f>
        <v>0</v>
      </c>
      <c r="E9" s="47"/>
      <c r="F9" t="s">
        <v>11</v>
      </c>
      <c r="G9">
        <v>78</v>
      </c>
      <c r="H9">
        <v>7580</v>
      </c>
      <c r="I9" s="14">
        <f>SUM(H9/H46)</f>
        <v>0.2689850958126331</v>
      </c>
      <c r="J9" s="47"/>
      <c r="K9" t="s">
        <v>51</v>
      </c>
      <c r="L9">
        <v>1</v>
      </c>
      <c r="M9">
        <v>50</v>
      </c>
      <c r="N9" s="14">
        <f>SUM(M9/M24)</f>
        <v>0.019912385503783353</v>
      </c>
      <c r="O9" s="16"/>
    </row>
    <row r="10" spans="1:15" ht="12.75">
      <c r="A10" t="s">
        <v>5</v>
      </c>
      <c r="B10">
        <v>1</v>
      </c>
      <c r="C10">
        <v>1408</v>
      </c>
      <c r="D10" s="14">
        <f>SUM(C10/C45)</f>
        <v>0.009599650921784662</v>
      </c>
      <c r="E10" s="47"/>
      <c r="F10" t="s">
        <v>51</v>
      </c>
      <c r="G10">
        <v>2</v>
      </c>
      <c r="H10">
        <v>88</v>
      </c>
      <c r="I10" s="14">
        <f>SUM(H10/H46)</f>
        <v>0.0031227821149751598</v>
      </c>
      <c r="J10" s="47"/>
      <c r="K10" t="s">
        <v>8</v>
      </c>
      <c r="L10">
        <v>0</v>
      </c>
      <c r="M10">
        <v>44</v>
      </c>
      <c r="N10" s="14">
        <f>SUM(M10/M24)</f>
        <v>0.01752289924332935</v>
      </c>
      <c r="O10" s="16"/>
    </row>
    <row r="11" spans="1:15" ht="12.75">
      <c r="A11" t="s">
        <v>49</v>
      </c>
      <c r="B11">
        <v>10</v>
      </c>
      <c r="C11">
        <v>4386</v>
      </c>
      <c r="D11" s="14">
        <f>SUM(C11/C45)</f>
        <v>0.029903458056070687</v>
      </c>
      <c r="E11" s="47"/>
      <c r="F11" t="s">
        <v>41</v>
      </c>
      <c r="G11">
        <v>1</v>
      </c>
      <c r="H11">
        <v>1276</v>
      </c>
      <c r="I11" s="14">
        <f>SUM(H11/H46)</f>
        <v>0.04528034066713982</v>
      </c>
      <c r="J11" s="47"/>
      <c r="K11" t="s">
        <v>10</v>
      </c>
      <c r="L11">
        <v>1</v>
      </c>
      <c r="M11">
        <v>99</v>
      </c>
      <c r="N11" s="14">
        <f>SUM(M11/M24)</f>
        <v>0.03942652329749104</v>
      </c>
      <c r="O11" s="16"/>
    </row>
    <row r="12" spans="1:15" ht="12.75">
      <c r="A12" t="s">
        <v>58</v>
      </c>
      <c r="B12">
        <v>0</v>
      </c>
      <c r="C12">
        <v>13</v>
      </c>
      <c r="D12" s="14">
        <f>SUM(C12/C45)</f>
        <v>8.863314061306861E-05</v>
      </c>
      <c r="E12" s="47"/>
      <c r="F12" t="s">
        <v>50</v>
      </c>
      <c r="G12">
        <v>0</v>
      </c>
      <c r="H12">
        <v>8</v>
      </c>
      <c r="I12" s="14">
        <f>SUM(H12/H46)</f>
        <v>0.00028388928317956</v>
      </c>
      <c r="J12" s="47"/>
      <c r="K12" t="s">
        <v>12</v>
      </c>
      <c r="L12">
        <v>1</v>
      </c>
      <c r="M12">
        <v>95</v>
      </c>
      <c r="N12" s="14">
        <f>SUM(M12/M24)</f>
        <v>0.037833532457188374</v>
      </c>
      <c r="O12" s="16"/>
    </row>
    <row r="13" spans="1:15" ht="13.5" customHeight="1">
      <c r="A13" t="s">
        <v>9</v>
      </c>
      <c r="B13">
        <v>7</v>
      </c>
      <c r="C13">
        <v>717</v>
      </c>
      <c r="D13" s="14">
        <f>SUM(C13/C45)</f>
        <v>0.0048884586015054</v>
      </c>
      <c r="E13" s="47"/>
      <c r="F13" t="s">
        <v>13</v>
      </c>
      <c r="G13">
        <v>0</v>
      </c>
      <c r="H13">
        <v>303</v>
      </c>
      <c r="I13" s="14">
        <f>SUM(H13/H46)</f>
        <v>0.010752306600425834</v>
      </c>
      <c r="J13" s="47"/>
      <c r="K13" t="s">
        <v>44</v>
      </c>
      <c r="L13">
        <v>0</v>
      </c>
      <c r="M13">
        <v>0</v>
      </c>
      <c r="N13" s="14">
        <f>SUM(M13/M24)</f>
        <v>0</v>
      </c>
      <c r="O13" s="16"/>
    </row>
    <row r="14" spans="1:15" ht="12.75">
      <c r="A14" t="s">
        <v>11</v>
      </c>
      <c r="B14">
        <v>21</v>
      </c>
      <c r="C14">
        <v>14595</v>
      </c>
      <c r="D14" s="14">
        <f>SUM(C14/C45)</f>
        <v>0.0995077451729028</v>
      </c>
      <c r="E14" s="47"/>
      <c r="F14" t="s">
        <v>10</v>
      </c>
      <c r="G14">
        <v>0</v>
      </c>
      <c r="H14">
        <v>194</v>
      </c>
      <c r="I14" s="14">
        <f>SUM(H14/H46)</f>
        <v>0.006884315117104329</v>
      </c>
      <c r="J14" s="47"/>
      <c r="K14" t="s">
        <v>14</v>
      </c>
      <c r="L14">
        <v>10</v>
      </c>
      <c r="M14">
        <v>192</v>
      </c>
      <c r="N14" s="14">
        <f>SUM(M14/M24)</f>
        <v>0.07646356033452807</v>
      </c>
      <c r="O14" s="16"/>
    </row>
    <row r="15" spans="1:15" ht="12.75">
      <c r="A15" t="s">
        <v>41</v>
      </c>
      <c r="B15">
        <v>7</v>
      </c>
      <c r="C15">
        <v>7887</v>
      </c>
      <c r="D15" s="14">
        <f>SUM(C15/C45)</f>
        <v>0.0537730446165594</v>
      </c>
      <c r="E15" s="47"/>
      <c r="F15" t="s">
        <v>12</v>
      </c>
      <c r="G15">
        <v>2</v>
      </c>
      <c r="H15">
        <v>92</v>
      </c>
      <c r="I15" s="14">
        <f>SUM(H15/H46)</f>
        <v>0.0032647267565649395</v>
      </c>
      <c r="J15" s="48"/>
      <c r="K15" t="s">
        <v>42</v>
      </c>
      <c r="L15">
        <v>2</v>
      </c>
      <c r="M15">
        <v>255</v>
      </c>
      <c r="N15" s="14">
        <f>SUM(M15/M24)</f>
        <v>0.1015531660692951</v>
      </c>
      <c r="O15" s="16"/>
    </row>
    <row r="16" spans="1:15" ht="12.75">
      <c r="A16" t="s">
        <v>16</v>
      </c>
      <c r="B16">
        <v>2</v>
      </c>
      <c r="C16">
        <v>1590</v>
      </c>
      <c r="D16" s="14">
        <f>SUM(C16/C45)</f>
        <v>0.010840514890367622</v>
      </c>
      <c r="E16" s="47"/>
      <c r="F16" t="s">
        <v>17</v>
      </c>
      <c r="G16">
        <v>0</v>
      </c>
      <c r="H16">
        <v>111</v>
      </c>
      <c r="I16" s="14">
        <f>SUM(H16/H46)</f>
        <v>0.003938963804116394</v>
      </c>
      <c r="J16" s="47"/>
      <c r="K16" t="s">
        <v>18</v>
      </c>
      <c r="L16">
        <v>5</v>
      </c>
      <c r="M16">
        <v>262</v>
      </c>
      <c r="N16" s="14">
        <f>SUM(M16/M24)</f>
        <v>0.10434090003982477</v>
      </c>
      <c r="O16" s="16"/>
    </row>
    <row r="17" spans="1:15" ht="12.75">
      <c r="A17" t="s">
        <v>13</v>
      </c>
      <c r="B17">
        <v>7</v>
      </c>
      <c r="C17">
        <v>15442</v>
      </c>
      <c r="D17" s="14">
        <f>SUM(C17/C45)</f>
        <v>0.10528253518053889</v>
      </c>
      <c r="E17" s="47"/>
      <c r="F17" t="s">
        <v>23</v>
      </c>
      <c r="G17">
        <v>1</v>
      </c>
      <c r="H17">
        <v>875</v>
      </c>
      <c r="I17" s="14">
        <f>SUM(H17/H46)</f>
        <v>0.031050390347764373</v>
      </c>
      <c r="J17" s="47"/>
      <c r="K17" t="s">
        <v>19</v>
      </c>
      <c r="L17">
        <v>6</v>
      </c>
      <c r="M17">
        <v>597</v>
      </c>
      <c r="N17" s="14">
        <f>SUM(M17/M24)</f>
        <v>0.23775388291517324</v>
      </c>
      <c r="O17" s="16"/>
    </row>
    <row r="18" spans="1:15" ht="12.75">
      <c r="A18" t="s">
        <v>22</v>
      </c>
      <c r="B18">
        <v>0</v>
      </c>
      <c r="C18">
        <v>556</v>
      </c>
      <c r="D18" s="14">
        <f>SUM(C18/C45)</f>
        <v>0.0037907712446820117</v>
      </c>
      <c r="E18" s="47"/>
      <c r="F18" t="s">
        <v>54</v>
      </c>
      <c r="G18">
        <v>2</v>
      </c>
      <c r="H18">
        <v>489</v>
      </c>
      <c r="I18" s="14">
        <f>SUM(H18/H46)</f>
        <v>0.017352732434350603</v>
      </c>
      <c r="J18" s="47"/>
      <c r="K18" t="s">
        <v>21</v>
      </c>
      <c r="L18">
        <v>1</v>
      </c>
      <c r="M18">
        <v>484</v>
      </c>
      <c r="N18" s="14">
        <f>SUM(M18/M24)</f>
        <v>0.19275189167662285</v>
      </c>
      <c r="O18" s="16"/>
    </row>
    <row r="19" spans="1:15" ht="12.75">
      <c r="A19" t="s">
        <v>37</v>
      </c>
      <c r="B19">
        <v>0</v>
      </c>
      <c r="C19">
        <v>99</v>
      </c>
      <c r="D19" s="14">
        <f>SUM(C19/C45)</f>
        <v>0.0006749754554379841</v>
      </c>
      <c r="E19" s="47"/>
      <c r="F19" t="s">
        <v>42</v>
      </c>
      <c r="G19">
        <v>3</v>
      </c>
      <c r="H19">
        <v>1046</v>
      </c>
      <c r="I19" s="14">
        <f>SUM(H19/H46)</f>
        <v>0.03711852377572747</v>
      </c>
      <c r="J19" s="47"/>
      <c r="K19" t="s">
        <v>53</v>
      </c>
      <c r="L19">
        <v>0</v>
      </c>
      <c r="M19">
        <v>32</v>
      </c>
      <c r="N19" s="14">
        <f>SUM(M19/M24)</f>
        <v>0.012743926722421346</v>
      </c>
      <c r="O19" s="16"/>
    </row>
    <row r="20" spans="1:15" ht="12.75">
      <c r="A20" t="s">
        <v>17</v>
      </c>
      <c r="B20">
        <v>1</v>
      </c>
      <c r="C20">
        <v>6710</v>
      </c>
      <c r="D20" s="14">
        <f>SUM(C20/C45)</f>
        <v>0.04574833642413003</v>
      </c>
      <c r="E20" s="47"/>
      <c r="F20" t="s">
        <v>27</v>
      </c>
      <c r="G20">
        <v>0</v>
      </c>
      <c r="H20">
        <v>0</v>
      </c>
      <c r="I20" s="14">
        <f>SUM(H20/H46)</f>
        <v>0</v>
      </c>
      <c r="J20" s="47"/>
      <c r="K20"/>
      <c r="N20" s="14"/>
      <c r="O20" s="16"/>
    </row>
    <row r="21" spans="1:15" ht="12.75">
      <c r="A21" t="s">
        <v>23</v>
      </c>
      <c r="B21">
        <v>1</v>
      </c>
      <c r="C21">
        <v>1167</v>
      </c>
      <c r="D21" s="14">
        <f>SUM(C21/C45)</f>
        <v>0.007956528853496236</v>
      </c>
      <c r="E21" s="47"/>
      <c r="F21" t="s">
        <v>15</v>
      </c>
      <c r="G21">
        <v>2</v>
      </c>
      <c r="H21">
        <v>659</v>
      </c>
      <c r="I21" s="14">
        <f>SUM(H21/H46)</f>
        <v>0.023385379701916252</v>
      </c>
      <c r="J21" s="47"/>
      <c r="K21" s="18" t="s">
        <v>45</v>
      </c>
      <c r="L21" s="16" t="s">
        <v>45</v>
      </c>
      <c r="M21" s="16" t="s">
        <v>45</v>
      </c>
      <c r="N21" s="14" t="s">
        <v>45</v>
      </c>
      <c r="O21" s="16"/>
    </row>
    <row r="22" spans="1:15" ht="12.75">
      <c r="A22" t="s">
        <v>24</v>
      </c>
      <c r="B22">
        <v>0</v>
      </c>
      <c r="C22">
        <v>592</v>
      </c>
      <c r="D22" s="14">
        <f>SUM(C22/C45)</f>
        <v>0.004036216864841279</v>
      </c>
      <c r="E22" s="47"/>
      <c r="F22" t="s">
        <v>25</v>
      </c>
      <c r="G22">
        <v>4</v>
      </c>
      <c r="H22">
        <v>1208</v>
      </c>
      <c r="I22" s="14">
        <f>SUM(H22/H46)</f>
        <v>0.042867281760113556</v>
      </c>
      <c r="J22" s="47"/>
      <c r="K22" s="18"/>
      <c r="L22" s="16"/>
      <c r="M22" s="16"/>
      <c r="N22" s="14"/>
      <c r="O22" s="16"/>
    </row>
    <row r="23" spans="1:17" ht="12.75">
      <c r="A23" t="s">
        <v>20</v>
      </c>
      <c r="B23">
        <v>3</v>
      </c>
      <c r="C23">
        <v>3011</v>
      </c>
      <c r="D23" s="14">
        <f>SUM(C23/C45)</f>
        <v>0.020528798952765354</v>
      </c>
      <c r="E23" s="47"/>
      <c r="F23" t="s">
        <v>26</v>
      </c>
      <c r="G23">
        <v>5</v>
      </c>
      <c r="H23">
        <v>1710</v>
      </c>
      <c r="I23" s="14">
        <f>SUM(H23/H46)</f>
        <v>0.06068133427963095</v>
      </c>
      <c r="J23" s="47"/>
      <c r="K23" s="18"/>
      <c r="L23" s="16"/>
      <c r="M23" s="16"/>
      <c r="N23" s="17"/>
      <c r="O23" s="16"/>
      <c r="P23" s="23"/>
      <c r="Q23" s="23"/>
    </row>
    <row r="24" spans="1:15" ht="12.75">
      <c r="A24" t="s">
        <v>42</v>
      </c>
      <c r="B24">
        <v>6</v>
      </c>
      <c r="C24">
        <v>3774</v>
      </c>
      <c r="D24" s="14">
        <f>SUM(C24/C45)</f>
        <v>0.02573088251336315</v>
      </c>
      <c r="E24" s="47"/>
      <c r="F24" t="s">
        <v>18</v>
      </c>
      <c r="G24">
        <v>14</v>
      </c>
      <c r="H24">
        <v>3579</v>
      </c>
      <c r="I24" s="14">
        <f>SUM(H24/H46)</f>
        <v>0.12700496806245565</v>
      </c>
      <c r="J24" s="47"/>
      <c r="K24" s="24" t="str">
        <f>F46</f>
        <v>Total December 2016</v>
      </c>
      <c r="L24" s="38">
        <f>SUM(L6:L22)</f>
        <v>29</v>
      </c>
      <c r="M24" s="26">
        <f>SUM(M6:M23)</f>
        <v>2511</v>
      </c>
      <c r="N24" s="17"/>
      <c r="O24" s="16"/>
    </row>
    <row r="25" spans="1:15" ht="12.75">
      <c r="A25" t="s">
        <v>27</v>
      </c>
      <c r="B25">
        <v>4</v>
      </c>
      <c r="C25">
        <v>774</v>
      </c>
      <c r="D25" s="14">
        <f>SUM(C25/C45)</f>
        <v>0.005277080833424239</v>
      </c>
      <c r="E25" s="47"/>
      <c r="F25" t="s">
        <v>47</v>
      </c>
      <c r="G25">
        <v>0</v>
      </c>
      <c r="H25">
        <v>48</v>
      </c>
      <c r="I25" s="14">
        <f>SUM(H25/H46)</f>
        <v>0.0017033356990773599</v>
      </c>
      <c r="J25" s="47"/>
      <c r="K25" s="24" t="str">
        <f>F47</f>
        <v>Total December 2015</v>
      </c>
      <c r="L25" s="40">
        <v>15</v>
      </c>
      <c r="M25" s="60">
        <v>1875</v>
      </c>
      <c r="N25" s="17"/>
      <c r="O25" s="16"/>
    </row>
    <row r="26" spans="1:15" ht="12.75">
      <c r="A26" t="s">
        <v>15</v>
      </c>
      <c r="B26">
        <v>1</v>
      </c>
      <c r="C26">
        <v>942</v>
      </c>
      <c r="D26" s="14">
        <f>SUM(C26/C45)</f>
        <v>0.006422493727500818</v>
      </c>
      <c r="E26" s="47"/>
      <c r="F26" t="s">
        <v>33</v>
      </c>
      <c r="G26">
        <v>0</v>
      </c>
      <c r="H26">
        <v>14</v>
      </c>
      <c r="I26" s="14">
        <f>SUM(H26/H46)</f>
        <v>0.00049680624556423</v>
      </c>
      <c r="J26" s="47"/>
      <c r="K26" s="24" t="str">
        <f>F48</f>
        <v>2016 change 2015</v>
      </c>
      <c r="L26" s="26">
        <f>SUM(L24-L25)</f>
        <v>14</v>
      </c>
      <c r="M26" s="26">
        <f>SUM(M24-M25)</f>
        <v>636</v>
      </c>
      <c r="N26" s="17"/>
      <c r="O26" s="16"/>
    </row>
    <row r="27" spans="1:15" ht="12.75">
      <c r="A27" t="s">
        <v>25</v>
      </c>
      <c r="B27">
        <v>5</v>
      </c>
      <c r="C27">
        <v>11885</v>
      </c>
      <c r="D27" s="14">
        <f>SUM(C27/C45)</f>
        <v>0.08103114432202466</v>
      </c>
      <c r="E27" s="47"/>
      <c r="F27" t="s">
        <v>30</v>
      </c>
      <c r="G27">
        <v>11</v>
      </c>
      <c r="H27">
        <v>1960</v>
      </c>
      <c r="I27" s="14">
        <f>SUM(H27/H46)</f>
        <v>0.0695528743789922</v>
      </c>
      <c r="J27" s="47"/>
      <c r="K27" s="24" t="str">
        <f>F49</f>
        <v>% change 2016 - 2015</v>
      </c>
      <c r="L27" s="27">
        <f>SUM((L24-L25)/L25)</f>
        <v>0.9333333333333333</v>
      </c>
      <c r="M27" s="27">
        <f>SUM((M24-M25)/M25)</f>
        <v>0.3392</v>
      </c>
      <c r="N27" s="17"/>
      <c r="O27" s="16"/>
    </row>
    <row r="28" spans="1:15" ht="12.75">
      <c r="A28" t="s">
        <v>36</v>
      </c>
      <c r="B28">
        <v>0</v>
      </c>
      <c r="C28">
        <v>0</v>
      </c>
      <c r="D28" s="14">
        <f>SUM(C28/C45)</f>
        <v>0</v>
      </c>
      <c r="E28" s="47"/>
      <c r="F28" t="s">
        <v>43</v>
      </c>
      <c r="G28">
        <v>22</v>
      </c>
      <c r="H28">
        <v>4658</v>
      </c>
      <c r="I28" s="14">
        <f>SUM(H28/H46)</f>
        <v>0.1652945351312988</v>
      </c>
      <c r="J28" s="47"/>
      <c r="K28" s="28"/>
      <c r="L28" s="32"/>
      <c r="M28" s="32"/>
      <c r="N28" s="30"/>
      <c r="O28" s="16"/>
    </row>
    <row r="29" spans="1:15" ht="12.75">
      <c r="A29" t="s">
        <v>26</v>
      </c>
      <c r="B29">
        <v>128</v>
      </c>
      <c r="C29">
        <v>4133</v>
      </c>
      <c r="D29" s="14">
        <f>SUM(C29/C45)</f>
        <v>0.02817852078106251</v>
      </c>
      <c r="E29" s="47"/>
      <c r="F29" t="s">
        <v>53</v>
      </c>
      <c r="G29">
        <v>0</v>
      </c>
      <c r="H29">
        <v>76</v>
      </c>
      <c r="I29" s="14">
        <f>SUM(H29/H46)</f>
        <v>0.0026969481902058196</v>
      </c>
      <c r="J29" s="47"/>
      <c r="K29" s="49"/>
      <c r="L29" s="27"/>
      <c r="M29" s="27"/>
      <c r="N29" s="33"/>
      <c r="O29" s="16"/>
    </row>
    <row r="30" spans="1:15" ht="12.75">
      <c r="A30" t="s">
        <v>31</v>
      </c>
      <c r="B30">
        <v>0</v>
      </c>
      <c r="C30">
        <v>70</v>
      </c>
      <c r="D30" s="14">
        <f>SUM(C30/C45)</f>
        <v>0.00047725537253190793</v>
      </c>
      <c r="E30" s="47"/>
      <c r="F30" t="s">
        <v>35</v>
      </c>
      <c r="G30">
        <v>0</v>
      </c>
      <c r="H30">
        <v>100</v>
      </c>
      <c r="I30" s="14">
        <f>SUM(H30/H47)</f>
        <v>0.004196567208023837</v>
      </c>
      <c r="J30" s="47"/>
      <c r="K30" s="16"/>
      <c r="L30" s="16"/>
      <c r="M30" s="16"/>
      <c r="N30" s="33"/>
      <c r="O30" s="16"/>
    </row>
    <row r="31" spans="1:15" ht="12.75">
      <c r="A31" t="s">
        <v>18</v>
      </c>
      <c r="B31">
        <v>6</v>
      </c>
      <c r="C31">
        <v>8379</v>
      </c>
      <c r="D31" s="14">
        <f>SUM(C31/C45)</f>
        <v>0.05712746809206938</v>
      </c>
      <c r="E31" s="47"/>
      <c r="F31" s="18" t="s">
        <v>45</v>
      </c>
      <c r="G31"/>
      <c r="H31"/>
      <c r="I31" s="14" t="s">
        <v>45</v>
      </c>
      <c r="J31" s="48"/>
      <c r="K31" s="48"/>
      <c r="L31" s="46"/>
      <c r="M31" s="16"/>
      <c r="N31" s="33"/>
      <c r="O31" s="16"/>
    </row>
    <row r="32" spans="1:15" ht="12.75">
      <c r="A32" t="s">
        <v>28</v>
      </c>
      <c r="B32">
        <v>0</v>
      </c>
      <c r="C32">
        <v>2791</v>
      </c>
      <c r="D32" s="14">
        <f>SUM(C32/C45)</f>
        <v>0.0190288534962365</v>
      </c>
      <c r="E32" s="47"/>
      <c r="F32" s="18" t="s">
        <v>45</v>
      </c>
      <c r="G32"/>
      <c r="H32"/>
      <c r="I32" s="14" t="s">
        <v>45</v>
      </c>
      <c r="J32" s="48"/>
      <c r="K32" s="48"/>
      <c r="L32" s="46"/>
      <c r="M32" s="16"/>
      <c r="N32" s="33"/>
      <c r="O32" s="16"/>
    </row>
    <row r="33" spans="1:15" ht="12.75">
      <c r="A33" t="s">
        <v>32</v>
      </c>
      <c r="B33">
        <v>3</v>
      </c>
      <c r="C33">
        <v>9447</v>
      </c>
      <c r="D33" s="14">
        <f>SUM(C33/C45)</f>
        <v>0.06440902149012763</v>
      </c>
      <c r="E33" s="47"/>
      <c r="F33" s="18" t="s">
        <v>45</v>
      </c>
      <c r="G33"/>
      <c r="H33"/>
      <c r="I33" s="14" t="s">
        <v>45</v>
      </c>
      <c r="J33" s="48"/>
      <c r="K33" s="7"/>
      <c r="L33" s="35" t="s">
        <v>34</v>
      </c>
      <c r="M33" s="35"/>
      <c r="N33" s="36"/>
      <c r="O33" s="16"/>
    </row>
    <row r="34" spans="1:15" ht="12.75">
      <c r="A34" t="s">
        <v>47</v>
      </c>
      <c r="B34">
        <v>1</v>
      </c>
      <c r="C34">
        <v>217</v>
      </c>
      <c r="D34" s="14">
        <f>SUM(C34/C45)</f>
        <v>0.0014794916548489146</v>
      </c>
      <c r="E34" s="47"/>
      <c r="F34" s="18" t="s">
        <v>52</v>
      </c>
      <c r="G34"/>
      <c r="H34"/>
      <c r="I34" s="14" t="s">
        <v>45</v>
      </c>
      <c r="J34" s="48"/>
      <c r="K34" s="9" t="s">
        <v>0</v>
      </c>
      <c r="L34" s="10" t="str">
        <f>B5</f>
        <v>01/12- 31/12</v>
      </c>
      <c r="M34" s="10" t="str">
        <f>C5</f>
        <v>01/01- 31/12</v>
      </c>
      <c r="N34" s="11" t="s">
        <v>1</v>
      </c>
      <c r="O34" s="16"/>
    </row>
    <row r="35" spans="1:15" ht="12.75">
      <c r="A35" t="s">
        <v>33</v>
      </c>
      <c r="B35">
        <v>1</v>
      </c>
      <c r="C35">
        <v>180</v>
      </c>
      <c r="D35" s="14">
        <f>SUM(C35/C45)</f>
        <v>0.0012272281007963347</v>
      </c>
      <c r="E35" s="47"/>
      <c r="F35" s="18" t="s">
        <v>45</v>
      </c>
      <c r="G35"/>
      <c r="H35"/>
      <c r="I35" s="14" t="s">
        <v>45</v>
      </c>
      <c r="J35" s="47"/>
      <c r="K35" t="s">
        <v>61</v>
      </c>
      <c r="L35">
        <v>0</v>
      </c>
      <c r="M35">
        <v>2</v>
      </c>
      <c r="N35" s="14">
        <f>SUM(M35/M47)</f>
        <v>0.0055248618784530384</v>
      </c>
      <c r="O35" s="16"/>
    </row>
    <row r="36" spans="1:15" ht="12.75">
      <c r="A36" t="s">
        <v>29</v>
      </c>
      <c r="B36">
        <v>2</v>
      </c>
      <c r="C36">
        <v>1263</v>
      </c>
      <c r="D36" s="14">
        <f>SUM(C36/C45)</f>
        <v>0.008611050507254282</v>
      </c>
      <c r="E36" s="47"/>
      <c r="F36" s="18" t="s">
        <v>52</v>
      </c>
      <c r="G36" s="16" t="s">
        <v>45</v>
      </c>
      <c r="H36" s="16" t="s">
        <v>45</v>
      </c>
      <c r="I36" s="14" t="s">
        <v>45</v>
      </c>
      <c r="J36" s="47"/>
      <c r="K36" t="s">
        <v>12</v>
      </c>
      <c r="L36">
        <v>0</v>
      </c>
      <c r="M36">
        <v>18</v>
      </c>
      <c r="N36" s="14">
        <f>SUM(M36/M47)</f>
        <v>0.049723756906077346</v>
      </c>
      <c r="O36" s="16"/>
    </row>
    <row r="37" spans="1:15" ht="12.75">
      <c r="A37" t="s">
        <v>30</v>
      </c>
      <c r="B37">
        <v>258</v>
      </c>
      <c r="C37">
        <v>15523</v>
      </c>
      <c r="D37" s="14">
        <f>SUM(C37/C45)</f>
        <v>0.10583478782589724</v>
      </c>
      <c r="E37" s="47"/>
      <c r="F37" s="18" t="s">
        <v>45</v>
      </c>
      <c r="G37" s="16" t="s">
        <v>45</v>
      </c>
      <c r="H37" s="16" t="s">
        <v>45</v>
      </c>
      <c r="I37" s="14" t="s">
        <v>45</v>
      </c>
      <c r="J37" s="48"/>
      <c r="K37" t="s">
        <v>14</v>
      </c>
      <c r="L37">
        <v>0</v>
      </c>
      <c r="M37">
        <v>45</v>
      </c>
      <c r="N37" s="14">
        <f>SUM(M37/M47)</f>
        <v>0.12430939226519337</v>
      </c>
      <c r="O37" s="16"/>
    </row>
    <row r="38" spans="1:15" ht="12.75">
      <c r="A38" t="s">
        <v>43</v>
      </c>
      <c r="B38">
        <v>14</v>
      </c>
      <c r="C38">
        <v>15408</v>
      </c>
      <c r="D38" s="14">
        <f>SUM(C38/C45)</f>
        <v>0.10505072542816625</v>
      </c>
      <c r="E38" s="47"/>
      <c r="F38" s="18"/>
      <c r="G38" s="16"/>
      <c r="H38" s="16"/>
      <c r="I38" s="22"/>
      <c r="J38" s="48"/>
      <c r="K38" t="s">
        <v>42</v>
      </c>
      <c r="L38">
        <v>0</v>
      </c>
      <c r="M38">
        <v>48</v>
      </c>
      <c r="N38" s="14">
        <f>SUM(M38/M47)</f>
        <v>0.13259668508287292</v>
      </c>
      <c r="O38" s="16"/>
    </row>
    <row r="39" spans="1:15" ht="12.75">
      <c r="A39" t="s">
        <v>21</v>
      </c>
      <c r="B39">
        <v>5</v>
      </c>
      <c r="C39">
        <v>1996</v>
      </c>
      <c r="D39" s="14">
        <f>SUM(C39/C45)</f>
        <v>0.013608596051052689</v>
      </c>
      <c r="E39" s="47"/>
      <c r="F39" s="18"/>
      <c r="G39" s="16"/>
      <c r="H39" s="16"/>
      <c r="I39" s="22"/>
      <c r="J39" s="48"/>
      <c r="K39" t="s">
        <v>59</v>
      </c>
      <c r="L39">
        <v>0</v>
      </c>
      <c r="M39">
        <v>4</v>
      </c>
      <c r="N39" s="14">
        <f>SUM(M39/M47)</f>
        <v>0.011049723756906077</v>
      </c>
      <c r="O39" s="16"/>
    </row>
    <row r="40" spans="1:15" ht="12.75">
      <c r="A40" t="s">
        <v>53</v>
      </c>
      <c r="B40">
        <v>0</v>
      </c>
      <c r="C40">
        <v>105</v>
      </c>
      <c r="D40" s="14">
        <f>SUM(C40/C45)</f>
        <v>0.0007158830587978619</v>
      </c>
      <c r="E40" s="47"/>
      <c r="F40" s="18"/>
      <c r="G40" s="16"/>
      <c r="H40" s="16"/>
      <c r="I40" s="22"/>
      <c r="J40" s="13"/>
      <c r="K40" t="s">
        <v>19</v>
      </c>
      <c r="L40">
        <v>0</v>
      </c>
      <c r="M40">
        <v>43</v>
      </c>
      <c r="N40" s="14">
        <f>SUM(M40/M47)</f>
        <v>0.11878453038674033</v>
      </c>
      <c r="O40" s="16"/>
    </row>
    <row r="41" spans="1:15" ht="12.75">
      <c r="A41" t="s">
        <v>35</v>
      </c>
      <c r="B41">
        <v>0</v>
      </c>
      <c r="C41">
        <v>0</v>
      </c>
      <c r="D41" s="14" t="s">
        <v>45</v>
      </c>
      <c r="E41" s="47"/>
      <c r="F41" s="18"/>
      <c r="G41" s="21"/>
      <c r="H41" s="21"/>
      <c r="I41" s="22"/>
      <c r="J41" s="50"/>
      <c r="K41" t="s">
        <v>55</v>
      </c>
      <c r="L41">
        <v>0</v>
      </c>
      <c r="M41">
        <v>15</v>
      </c>
      <c r="N41" s="14">
        <f>SUM(M41/M47)</f>
        <v>0.04143646408839779</v>
      </c>
      <c r="O41" s="16"/>
    </row>
    <row r="42" spans="1:15" ht="12.75">
      <c r="A42" s="18" t="s">
        <v>45</v>
      </c>
      <c r="B42" s="16" t="s">
        <v>45</v>
      </c>
      <c r="C42" s="16" t="s">
        <v>45</v>
      </c>
      <c r="D42" s="14" t="s">
        <v>45</v>
      </c>
      <c r="E42" s="47"/>
      <c r="F42" s="18"/>
      <c r="G42" s="21"/>
      <c r="H42" s="21"/>
      <c r="I42" s="22"/>
      <c r="J42" s="21"/>
      <c r="K42" t="s">
        <v>21</v>
      </c>
      <c r="L42">
        <v>0</v>
      </c>
      <c r="M42">
        <v>10</v>
      </c>
      <c r="N42" s="14">
        <f>SUM(M42/M47)</f>
        <v>0.027624309392265192</v>
      </c>
      <c r="O42" s="16"/>
    </row>
    <row r="43" spans="1:15" ht="12.75">
      <c r="A43" s="18" t="s">
        <v>45</v>
      </c>
      <c r="B43" s="16" t="s">
        <v>45</v>
      </c>
      <c r="C43" s="16" t="s">
        <v>45</v>
      </c>
      <c r="D43" s="14" t="s">
        <v>45</v>
      </c>
      <c r="E43" s="47"/>
      <c r="F43" s="18"/>
      <c r="G43" s="21"/>
      <c r="H43" s="21"/>
      <c r="I43" s="22"/>
      <c r="J43" s="21"/>
      <c r="K43" t="s">
        <v>62</v>
      </c>
      <c r="L43">
        <v>0</v>
      </c>
      <c r="M43">
        <v>1</v>
      </c>
      <c r="N43" s="14">
        <f>SUM(M43/M47)</f>
        <v>0.0027624309392265192</v>
      </c>
      <c r="O43" s="16"/>
    </row>
    <row r="44" spans="1:15" ht="12.75">
      <c r="A44" s="37"/>
      <c r="B44" s="21"/>
      <c r="C44" s="13"/>
      <c r="D44" s="14" t="s">
        <v>45</v>
      </c>
      <c r="E44" s="47"/>
      <c r="F44" s="18"/>
      <c r="G44" s="21"/>
      <c r="H44" s="21"/>
      <c r="I44" s="22"/>
      <c r="J44" s="21"/>
      <c r="K44" t="s">
        <v>60</v>
      </c>
      <c r="L44">
        <v>0</v>
      </c>
      <c r="M44">
        <v>1</v>
      </c>
      <c r="N44" s="14">
        <f>SUM(M44/M47)</f>
        <v>0.0027624309392265192</v>
      </c>
      <c r="O44" s="16"/>
    </row>
    <row r="45" spans="1:15" ht="12.75">
      <c r="A45" s="39" t="s">
        <v>66</v>
      </c>
      <c r="B45" s="26">
        <f>SUM(B6:B43)</f>
        <v>499</v>
      </c>
      <c r="C45" s="26">
        <f>SUM(C6:C43)</f>
        <v>146672</v>
      </c>
      <c r="D45" s="14"/>
      <c r="E45" s="47"/>
      <c r="F45" s="18"/>
      <c r="G45" s="21"/>
      <c r="H45" s="21"/>
      <c r="I45" s="22"/>
      <c r="J45" s="21"/>
      <c r="K45" t="s">
        <v>53</v>
      </c>
      <c r="L45">
        <v>0</v>
      </c>
      <c r="M45">
        <v>175</v>
      </c>
      <c r="N45" s="14">
        <f>SUM(M45/M47)</f>
        <v>0.48342541436464087</v>
      </c>
      <c r="O45" s="16"/>
    </row>
    <row r="46" spans="1:15" ht="12.75">
      <c r="A46" s="39" t="s">
        <v>67</v>
      </c>
      <c r="B46" s="51">
        <v>344</v>
      </c>
      <c r="C46" s="52">
        <v>124804</v>
      </c>
      <c r="D46" s="25"/>
      <c r="E46" s="47"/>
      <c r="F46" s="24" t="str">
        <f>A45</f>
        <v>Total December 2016</v>
      </c>
      <c r="G46" s="26">
        <f>SUM(G6:G30)</f>
        <v>179</v>
      </c>
      <c r="H46" s="26">
        <f>SUM(H6:H45)</f>
        <v>28180</v>
      </c>
      <c r="I46" s="22"/>
      <c r="J46" s="21"/>
      <c r="K46"/>
      <c r="N46" s="17"/>
      <c r="O46" s="16"/>
    </row>
    <row r="47" spans="1:15" ht="12.75">
      <c r="A47" s="39" t="s">
        <v>56</v>
      </c>
      <c r="B47" s="26">
        <f>SUM(B45-B46)</f>
        <v>155</v>
      </c>
      <c r="C47" s="26">
        <f>SUM(C45-C46)</f>
        <v>21868</v>
      </c>
      <c r="D47" s="25"/>
      <c r="E47" s="53"/>
      <c r="F47" s="24" t="str">
        <f>A46</f>
        <v>Total December 2015</v>
      </c>
      <c r="G47" s="60">
        <v>235</v>
      </c>
      <c r="H47" s="60">
        <v>23829</v>
      </c>
      <c r="I47" s="22"/>
      <c r="J47" s="21"/>
      <c r="K47" s="24" t="str">
        <f>A45</f>
        <v>Total December 2016</v>
      </c>
      <c r="L47" s="26">
        <f>SUM(L35:L46)</f>
        <v>0</v>
      </c>
      <c r="M47" s="26">
        <f>SUM(M35:M46)</f>
        <v>362</v>
      </c>
      <c r="N47" s="17"/>
      <c r="O47" s="16"/>
    </row>
    <row r="48" spans="1:15" ht="12.75">
      <c r="A48" s="39" t="s">
        <v>57</v>
      </c>
      <c r="B48" s="27">
        <f>SUM(B47/B46)</f>
        <v>0.45058139534883723</v>
      </c>
      <c r="C48" s="27">
        <f>SUM(C47/C46)</f>
        <v>0.17521874298900678</v>
      </c>
      <c r="D48" s="25"/>
      <c r="E48" s="38"/>
      <c r="F48" s="24" t="str">
        <f>A47</f>
        <v>2016 change 2015</v>
      </c>
      <c r="G48" s="26">
        <f>SUM(G46-G47)</f>
        <v>-56</v>
      </c>
      <c r="H48" s="26">
        <f>SUM(H46-H47)</f>
        <v>4351</v>
      </c>
      <c r="I48" s="22"/>
      <c r="J48" s="13"/>
      <c r="K48" s="24" t="str">
        <f>A46</f>
        <v>Total December 2015</v>
      </c>
      <c r="L48" s="38">
        <v>32</v>
      </c>
      <c r="M48" s="38">
        <v>313</v>
      </c>
      <c r="N48" s="17"/>
      <c r="O48" s="16"/>
    </row>
    <row r="49" spans="1:15" ht="12.75">
      <c r="A49" s="56"/>
      <c r="B49" s="57"/>
      <c r="C49" s="57"/>
      <c r="D49" s="41"/>
      <c r="E49" s="38"/>
      <c r="F49" s="24" t="str">
        <f>A48</f>
        <v>% change 2016 - 2015</v>
      </c>
      <c r="G49" s="27">
        <f>G48/G47</f>
        <v>-0.23829787234042554</v>
      </c>
      <c r="H49" s="27">
        <f>H48/H47</f>
        <v>0.18259263922111713</v>
      </c>
      <c r="I49" s="20"/>
      <c r="J49" s="13"/>
      <c r="K49" s="24" t="str">
        <f>A47</f>
        <v>2016 change 2015</v>
      </c>
      <c r="L49" s="26">
        <f>SUM(L47-L48)</f>
        <v>-32</v>
      </c>
      <c r="M49" s="26">
        <f>SUM(M47-M48)</f>
        <v>49</v>
      </c>
      <c r="N49" s="17"/>
      <c r="O49" s="16"/>
    </row>
    <row r="50" spans="1:15" ht="12.75">
      <c r="A50" s="49"/>
      <c r="B50" s="16"/>
      <c r="C50" s="16"/>
      <c r="D50" s="27"/>
      <c r="E50" s="38"/>
      <c r="F50" s="29"/>
      <c r="G50" s="58"/>
      <c r="H50" s="58"/>
      <c r="I50" s="59"/>
      <c r="J50" s="13"/>
      <c r="K50" s="24" t="str">
        <f>A48</f>
        <v>% change 2016 - 2015</v>
      </c>
      <c r="L50" s="27">
        <f>SUM((L47-L48)/L48)</f>
        <v>-1</v>
      </c>
      <c r="M50" s="27">
        <f>SUM((M47-M48)/M48)</f>
        <v>0.15654952076677317</v>
      </c>
      <c r="N50" s="30"/>
      <c r="O50" s="16"/>
    </row>
    <row r="51" spans="1:15" ht="12.75">
      <c r="A51" s="49"/>
      <c r="B51" s="38"/>
      <c r="C51" s="38"/>
      <c r="D51" s="27"/>
      <c r="E51" s="16"/>
      <c r="F51" s="16"/>
      <c r="G51" s="48"/>
      <c r="H51" s="48"/>
      <c r="I51" s="27"/>
      <c r="J51" s="13"/>
      <c r="K51" s="28"/>
      <c r="L51" s="32"/>
      <c r="M51" s="32"/>
      <c r="N51" s="33"/>
      <c r="O51" s="16"/>
    </row>
    <row r="52" spans="1:15" ht="12.75">
      <c r="A52" s="49"/>
      <c r="B52" s="38"/>
      <c r="C52" s="38"/>
      <c r="D52" s="16"/>
      <c r="E52" s="38"/>
      <c r="F52" s="16"/>
      <c r="G52" s="48"/>
      <c r="H52" s="48"/>
      <c r="I52" s="27"/>
      <c r="J52" s="38"/>
      <c r="K52" s="49"/>
      <c r="L52" s="27"/>
      <c r="M52" s="27"/>
      <c r="N52" s="33"/>
      <c r="O52" s="16"/>
    </row>
    <row r="53" spans="1:15" ht="12.75">
      <c r="A53" s="49"/>
      <c r="B53" s="38"/>
      <c r="C53" s="38"/>
      <c r="D53" s="27"/>
      <c r="E53" s="38"/>
      <c r="F53" s="34"/>
      <c r="G53" s="34"/>
      <c r="H53" s="34"/>
      <c r="I53" s="27"/>
      <c r="J53" s="27"/>
      <c r="K53" s="49"/>
      <c r="L53" s="27"/>
      <c r="M53" s="27"/>
      <c r="N53" s="33"/>
      <c r="O53" s="16"/>
    </row>
    <row r="54" spans="1:15" ht="12.75">
      <c r="A54" s="49"/>
      <c r="B54" s="27"/>
      <c r="C54" s="27"/>
      <c r="D54" s="27"/>
      <c r="E54" s="49"/>
      <c r="F54" s="49"/>
      <c r="G54" s="27"/>
      <c r="H54" s="27"/>
      <c r="I54" s="27"/>
      <c r="J54" s="48"/>
      <c r="K54" s="49"/>
      <c r="L54" s="27"/>
      <c r="M54" s="27"/>
      <c r="N54" s="33"/>
      <c r="O54" s="16"/>
    </row>
    <row r="55" spans="1:15" ht="12.75">
      <c r="A55" s="34"/>
      <c r="B55" s="34"/>
      <c r="C55" s="34"/>
      <c r="D55" s="27"/>
      <c r="E55" s="49"/>
      <c r="F55" s="16"/>
      <c r="G55" s="16"/>
      <c r="H55" s="16"/>
      <c r="I55" s="16"/>
      <c r="J55" s="48"/>
      <c r="K55" s="49"/>
      <c r="L55" s="27"/>
      <c r="M55" s="27"/>
      <c r="N55" s="33"/>
      <c r="O55" s="16"/>
    </row>
    <row r="56" spans="1:15" ht="12.75">
      <c r="A56" s="34" t="s">
        <v>45</v>
      </c>
      <c r="B56" s="34"/>
      <c r="C56" s="34"/>
      <c r="D56" s="27"/>
      <c r="E56" s="49"/>
      <c r="F56" s="54"/>
      <c r="G56" s="48"/>
      <c r="H56" s="48"/>
      <c r="I56" s="48"/>
      <c r="J56" s="48"/>
      <c r="K56" s="16"/>
      <c r="L56" s="16"/>
      <c r="M56" s="16"/>
      <c r="N56" s="33"/>
      <c r="O56" s="16"/>
    </row>
    <row r="57" spans="1:15" ht="12.75">
      <c r="A57" s="16"/>
      <c r="B57" s="16"/>
      <c r="C57" s="16"/>
      <c r="D57" s="49"/>
      <c r="E57" s="49"/>
      <c r="F57" s="16"/>
      <c r="G57" s="48"/>
      <c r="H57" s="48"/>
      <c r="I57" s="48"/>
      <c r="J57" s="48"/>
      <c r="K57" s="48"/>
      <c r="L57" s="16"/>
      <c r="M57" s="16"/>
      <c r="N57" s="33"/>
      <c r="O57" s="16"/>
    </row>
    <row r="58" spans="1:15" ht="12.75">
      <c r="A58" s="16"/>
      <c r="B58" s="16"/>
      <c r="C58" s="16"/>
      <c r="D58" s="49"/>
      <c r="E58" s="49"/>
      <c r="F58" s="16"/>
      <c r="G58" s="48"/>
      <c r="H58" s="48"/>
      <c r="I58" s="48"/>
      <c r="J58" s="48"/>
      <c r="K58" s="48"/>
      <c r="L58" s="16"/>
      <c r="M58" s="16"/>
      <c r="N58" s="33"/>
      <c r="O58" s="16"/>
    </row>
    <row r="59" spans="1:15" ht="12.75">
      <c r="A59" s="16"/>
      <c r="B59" s="16"/>
      <c r="C59" s="16"/>
      <c r="D59" s="16"/>
      <c r="E59" s="54"/>
      <c r="F59" s="16"/>
      <c r="G59" s="48"/>
      <c r="H59" s="48"/>
      <c r="I59" s="48"/>
      <c r="J59" s="48"/>
      <c r="K59" s="48"/>
      <c r="L59" s="16"/>
      <c r="M59" s="16"/>
      <c r="N59" s="33"/>
      <c r="O59" s="16"/>
    </row>
    <row r="60" spans="1:15" ht="12.75">
      <c r="A60" s="16"/>
      <c r="B60" s="16"/>
      <c r="C60" s="16"/>
      <c r="D60" s="16"/>
      <c r="E60" s="54"/>
      <c r="F60" s="16"/>
      <c r="G60" s="48"/>
      <c r="H60" s="48"/>
      <c r="I60" s="48"/>
      <c r="J60" s="48"/>
      <c r="K60" s="48"/>
      <c r="L60" s="16"/>
      <c r="M60" s="16"/>
      <c r="N60" s="33"/>
      <c r="O60" s="16"/>
    </row>
    <row r="61" spans="1:15" ht="12.75">
      <c r="A61" s="16"/>
      <c r="B61" s="16"/>
      <c r="C61" s="16"/>
      <c r="D61" s="16"/>
      <c r="E61" s="55"/>
      <c r="F61" s="16"/>
      <c r="G61" s="48"/>
      <c r="H61" s="48"/>
      <c r="I61" s="48"/>
      <c r="J61" s="48"/>
      <c r="K61" s="48"/>
      <c r="L61" s="16"/>
      <c r="M61" s="16"/>
      <c r="N61" s="33"/>
      <c r="O61" s="16"/>
    </row>
    <row r="62" spans="5:15" ht="12.75">
      <c r="E62" s="16"/>
      <c r="F62" s="16"/>
      <c r="G62" s="48"/>
      <c r="H62" s="48"/>
      <c r="I62" s="48"/>
      <c r="J62" s="48"/>
      <c r="K62" s="48"/>
      <c r="L62" s="16"/>
      <c r="M62" s="16"/>
      <c r="N62" s="33"/>
      <c r="O62" s="16"/>
    </row>
    <row r="63" spans="11:13" ht="12.75">
      <c r="K63" s="48"/>
      <c r="L63" s="16"/>
      <c r="M63" s="16"/>
    </row>
    <row r="65" ht="12.75">
      <c r="E65" s="31"/>
    </row>
    <row r="70" ht="12.75">
      <c r="E70" s="12"/>
    </row>
    <row r="71" ht="12.75">
      <c r="E71" s="12"/>
    </row>
    <row r="72" ht="12.75">
      <c r="E72" s="12"/>
    </row>
    <row r="73" ht="12.75">
      <c r="E73" s="12"/>
    </row>
  </sheetData>
  <sheetProtection/>
  <mergeCells count="4"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Society of the Irish Motor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VRT40</dc:creator>
  <cp:keywords/>
  <dc:description/>
  <cp:lastModifiedBy>Teresa Fagan</cp:lastModifiedBy>
  <cp:lastPrinted>2016-06-28T11:07:22Z</cp:lastPrinted>
  <dcterms:created xsi:type="dcterms:W3CDTF">2003-02-04T10:20:21Z</dcterms:created>
  <dcterms:modified xsi:type="dcterms:W3CDTF">2017-01-03T10:48:04Z</dcterms:modified>
  <cp:category/>
  <cp:version/>
  <cp:contentType/>
  <cp:contentStatus/>
</cp:coreProperties>
</file>