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July 2019" sheetId="1" r:id="rId1"/>
  </sheets>
  <definedNames/>
  <calcPr fullCalcOnLoad="1"/>
</workbook>
</file>

<file path=xl/sharedStrings.xml><?xml version="1.0" encoding="utf-8"?>
<sst xmlns="http://schemas.openxmlformats.org/spreadsheetml/2006/main" count="133" uniqueCount="68">
  <si>
    <t>MARQUE</t>
  </si>
  <si>
    <t>% Share</t>
  </si>
  <si>
    <t>ALFA ROMEO</t>
  </si>
  <si>
    <t>CHRYSLER</t>
  </si>
  <si>
    <t>AUDI</t>
  </si>
  <si>
    <t>CITROEN</t>
  </si>
  <si>
    <t>DAF</t>
  </si>
  <si>
    <t>BMW</t>
  </si>
  <si>
    <t>HINO</t>
  </si>
  <si>
    <t>FIAT</t>
  </si>
  <si>
    <t>ISUZU</t>
  </si>
  <si>
    <t>FORD</t>
  </si>
  <si>
    <t>IVECO</t>
  </si>
  <si>
    <t>HYUNDAI</t>
  </si>
  <si>
    <t>MAN</t>
  </si>
  <si>
    <t>MITSUBISHI</t>
  </si>
  <si>
    <t>HONDA</t>
  </si>
  <si>
    <t>KIA</t>
  </si>
  <si>
    <t>RENAULT</t>
  </si>
  <si>
    <t>SCANIA</t>
  </si>
  <si>
    <t>MAZDA</t>
  </si>
  <si>
    <t>VOLVO</t>
  </si>
  <si>
    <t>JAGUAR</t>
  </si>
  <si>
    <t>LAND ROVER</t>
  </si>
  <si>
    <t>LEXUS</t>
  </si>
  <si>
    <t>NISSAN</t>
  </si>
  <si>
    <t>PEUGEOT</t>
  </si>
  <si>
    <t>MINI</t>
  </si>
  <si>
    <t>SEAT</t>
  </si>
  <si>
    <t>SUZUKI</t>
  </si>
  <si>
    <t>TOYOTA</t>
  </si>
  <si>
    <t>PORSCHE</t>
  </si>
  <si>
    <t>SKODA</t>
  </si>
  <si>
    <t>SUBARU</t>
  </si>
  <si>
    <t>BUSES/COACHES REGISTRATIONS</t>
  </si>
  <si>
    <t>OTHER</t>
  </si>
  <si>
    <t>PERODUA</t>
  </si>
  <si>
    <t>JEEP</t>
  </si>
  <si>
    <t>New Heavy Commerial Registrations</t>
  </si>
  <si>
    <t xml:space="preserve"> New Light Commercial Registrations</t>
  </si>
  <si>
    <t>New Passenger Car Registrations</t>
  </si>
  <si>
    <t>MERCEDES-BENZ</t>
  </si>
  <si>
    <t>VOLKSWAGEN</t>
  </si>
  <si>
    <t xml:space="preserve"> </t>
  </si>
  <si>
    <t>SSANGYONG</t>
  </si>
  <si>
    <t>DACIA</t>
  </si>
  <si>
    <t>GREAT WALL</t>
  </si>
  <si>
    <t>FUSO</t>
  </si>
  <si>
    <t xml:space="preserve">  </t>
  </si>
  <si>
    <t>PRIVATE IMPORT</t>
  </si>
  <si>
    <t>LDV</t>
  </si>
  <si>
    <t>VDL DAF</t>
  </si>
  <si>
    <t>DS</t>
  </si>
  <si>
    <t>OTOKAR</t>
  </si>
  <si>
    <t>YUTONG</t>
  </si>
  <si>
    <t>HIGER</t>
  </si>
  <si>
    <t>WRIGHTBUS</t>
  </si>
  <si>
    <t>SINOTRUK</t>
  </si>
  <si>
    <t>OPEL</t>
  </si>
  <si>
    <t>TESLA</t>
  </si>
  <si>
    <t>DENNIS EAGLE</t>
  </si>
  <si>
    <t>2018 change 2018</t>
  </si>
  <si>
    <t>% change 2019 - 2018</t>
  </si>
  <si>
    <t>SIMI STATISTICAL SERVICE NEW REGISTRATIONS JULY2019</t>
  </si>
  <si>
    <t>01/07- 31/067</t>
  </si>
  <si>
    <t>01/01- 31/07</t>
  </si>
  <si>
    <t>Total July 2019</t>
  </si>
  <si>
    <t>Total July 2018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</si>
</sst>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IR£&quot;#,##0;\-&quot;IR£&quot;#,##0"/>
    <numFmt numFmtId="171" formatCode="&quot;IR£&quot;#,##0;[Red]\-&quot;IR£&quot;#,##0"/>
    <numFmt numFmtId="172" formatCode="&quot;IR£&quot;#,##0.00;\-&quot;IR£&quot;#,##0.00"/>
    <numFmt numFmtId="173" formatCode="&quot;IR£&quot;#,##0.00;[Red]\-&quot;IR£&quot;#,##0.00"/>
    <numFmt numFmtId="174" formatCode="_-&quot;IR£&quot;* #,##0_-;\-&quot;IR£&quot;* #,##0_-;_-&quot;IR£&quot;* &quot;-&quot;_-;_-@_-"/>
    <numFmt numFmtId="175" formatCode="_-&quot;IR£&quot;* #,##0.00_-;\-&quot;IR£&quot;* #,##0.00_-;_-&quot;IR£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00_);_(* \(#,##0.000\);_(* &quot;-&quot;??_);_(@_)"/>
    <numFmt numFmtId="189" formatCode="_(* #,##0.0000_);_(* \(#,##0.0000\);_(* &quot;-&quot;??_);_(@_)"/>
    <numFmt numFmtId="190" formatCode="_(* #,##0.0_);_(* \(#,##0.0\);_(* &quot;-&quot;??_);_(@_)"/>
    <numFmt numFmtId="191" formatCode="_(* #,##0_);_(* \(#,##0\);_(* &quot;-&quot;??_);_(@_)"/>
  </numFmts>
  <fonts count="45">
    <font>
      <sz val="10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3" fontId="0" fillId="0" borderId="0" xfId="0" applyNumberFormat="1" applyFont="1" applyBorder="1" applyAlignment="1">
      <alignment horizontal="center"/>
    </xf>
    <xf numFmtId="10" fontId="0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0" xfId="0" applyFont="1" applyAlignment="1">
      <alignment/>
    </xf>
    <xf numFmtId="10" fontId="4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10" fontId="4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10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0" fontId="7" fillId="0" borderId="0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191" fontId="4" fillId="0" borderId="0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tabSelected="1" zoomScale="80" zoomScaleNormal="80" zoomScaleSheetLayoutView="65" zoomScalePageLayoutView="0" workbookViewId="0" topLeftCell="A1">
      <selection activeCell="U25" sqref="U25"/>
    </sheetView>
  </sheetViews>
  <sheetFormatPr defaultColWidth="9.140625" defaultRowHeight="12.75"/>
  <cols>
    <col min="1" max="1" width="29.421875" style="0" customWidth="1"/>
    <col min="2" max="2" width="15.140625" style="0" customWidth="1"/>
    <col min="3" max="3" width="14.28125" style="0" customWidth="1"/>
    <col min="4" max="4" width="11.28125" style="0" customWidth="1"/>
    <col min="5" max="5" width="1.57421875" style="0" customWidth="1"/>
    <col min="6" max="6" width="29.00390625" style="0" customWidth="1"/>
    <col min="7" max="7" width="14.7109375" style="19" customWidth="1"/>
    <col min="8" max="8" width="14.28125" style="19" customWidth="1"/>
    <col min="9" max="9" width="10.7109375" style="19" bestFit="1" customWidth="1"/>
    <col min="10" max="10" width="1.421875" style="19" customWidth="1"/>
    <col min="11" max="11" width="30.421875" style="19" customWidth="1"/>
    <col min="12" max="12" width="15.7109375" style="0" customWidth="1"/>
    <col min="13" max="13" width="15.00390625" style="0" customWidth="1"/>
    <col min="14" max="14" width="11.00390625" style="15" customWidth="1"/>
  </cols>
  <sheetData>
    <row r="1" spans="1:14" s="1" customFormat="1" ht="26.25">
      <c r="A1" s="62" t="s">
        <v>63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s="3" customFormat="1" ht="12.75">
      <c r="A2" s="2"/>
      <c r="N2" s="4"/>
    </row>
    <row r="3" spans="1:15" s="3" customFormat="1" ht="12.75">
      <c r="A3" s="42"/>
      <c r="B3" s="40"/>
      <c r="C3" s="43"/>
      <c r="D3" s="43"/>
      <c r="E3" s="43"/>
      <c r="F3" s="43"/>
      <c r="G3" s="40"/>
      <c r="H3" s="40"/>
      <c r="I3" s="40"/>
      <c r="J3" s="40"/>
      <c r="K3" s="40"/>
      <c r="L3" s="40"/>
      <c r="M3" s="40"/>
      <c r="N3" s="44"/>
      <c r="O3" s="43"/>
    </row>
    <row r="4" spans="1:15" s="8" customFormat="1" ht="12.75">
      <c r="A4" s="5"/>
      <c r="B4" s="63" t="s">
        <v>40</v>
      </c>
      <c r="C4" s="63"/>
      <c r="D4" s="64"/>
      <c r="E4" s="38"/>
      <c r="F4" s="6"/>
      <c r="G4" s="65" t="s">
        <v>39</v>
      </c>
      <c r="H4" s="65"/>
      <c r="I4" s="66"/>
      <c r="J4" s="40"/>
      <c r="K4" s="7"/>
      <c r="L4" s="65" t="s">
        <v>38</v>
      </c>
      <c r="M4" s="65"/>
      <c r="N4" s="66"/>
      <c r="O4" s="45"/>
    </row>
    <row r="5" spans="1:15" s="12" customFormat="1" ht="12.75">
      <c r="A5" s="9" t="s">
        <v>0</v>
      </c>
      <c r="B5" s="10" t="s">
        <v>64</v>
      </c>
      <c r="C5" s="10" t="s">
        <v>65</v>
      </c>
      <c r="D5" s="11" t="s">
        <v>1</v>
      </c>
      <c r="E5" s="38"/>
      <c r="F5" s="9" t="s">
        <v>0</v>
      </c>
      <c r="G5" s="10" t="str">
        <f>B5</f>
        <v>01/07- 31/067</v>
      </c>
      <c r="H5" s="10" t="str">
        <f>C5</f>
        <v>01/01- 31/07</v>
      </c>
      <c r="I5" s="11" t="s">
        <v>1</v>
      </c>
      <c r="J5" s="38"/>
      <c r="K5" s="9" t="s">
        <v>0</v>
      </c>
      <c r="L5" s="10" t="str">
        <f>B5</f>
        <v>01/07- 31/067</v>
      </c>
      <c r="M5" s="10" t="str">
        <f>C5</f>
        <v>01/01- 31/07</v>
      </c>
      <c r="N5" s="11" t="s">
        <v>1</v>
      </c>
      <c r="O5" s="46"/>
    </row>
    <row r="6" spans="1:15" ht="12.75">
      <c r="A6" t="s">
        <v>2</v>
      </c>
      <c r="B6">
        <v>5</v>
      </c>
      <c r="C6">
        <v>35</v>
      </c>
      <c r="D6" s="14">
        <f>SUM(C6/C45)</f>
        <v>0.0003319391887406227</v>
      </c>
      <c r="E6" s="47"/>
      <c r="F6" t="s">
        <v>4</v>
      </c>
      <c r="G6">
        <v>1</v>
      </c>
      <c r="H6">
        <v>5</v>
      </c>
      <c r="I6" s="14">
        <f>SUM(H6/H46)</f>
        <v>0.0002493019545273235</v>
      </c>
      <c r="J6" s="47"/>
      <c r="K6" t="s">
        <v>6</v>
      </c>
      <c r="L6">
        <v>52</v>
      </c>
      <c r="M6">
        <v>297</v>
      </c>
      <c r="N6" s="14">
        <f>M6/M24</f>
        <v>0.1742957746478873</v>
      </c>
      <c r="O6" s="16"/>
    </row>
    <row r="7" spans="1:15" ht="12.75">
      <c r="A7" t="s">
        <v>4</v>
      </c>
      <c r="B7">
        <v>972</v>
      </c>
      <c r="C7">
        <v>3939</v>
      </c>
      <c r="D7" s="14">
        <f>SUM(C7/C45)</f>
        <v>0.0373573846985518</v>
      </c>
      <c r="E7" s="47"/>
      <c r="F7" t="s">
        <v>5</v>
      </c>
      <c r="G7">
        <v>349</v>
      </c>
      <c r="H7">
        <v>1342</v>
      </c>
      <c r="I7" s="14">
        <f>SUM(H7/H46)</f>
        <v>0.06691264459513363</v>
      </c>
      <c r="J7" s="47"/>
      <c r="K7" t="s">
        <v>60</v>
      </c>
      <c r="L7">
        <v>1</v>
      </c>
      <c r="M7">
        <v>14</v>
      </c>
      <c r="N7" s="14">
        <f>SUM(M7/M24)</f>
        <v>0.008215962441314555</v>
      </c>
      <c r="O7" s="16"/>
    </row>
    <row r="8" spans="1:15" ht="12.75">
      <c r="A8" t="s">
        <v>7</v>
      </c>
      <c r="B8">
        <v>530</v>
      </c>
      <c r="C8">
        <v>3402</v>
      </c>
      <c r="D8" s="14">
        <f>SUM(C8/C45)</f>
        <v>0.03226448914558853</v>
      </c>
      <c r="E8" s="47"/>
      <c r="F8" t="s">
        <v>45</v>
      </c>
      <c r="G8">
        <v>22</v>
      </c>
      <c r="H8">
        <v>71</v>
      </c>
      <c r="I8" s="14">
        <f>SUM(H8/H46)</f>
        <v>0.0035400877542879935</v>
      </c>
      <c r="J8" s="47"/>
      <c r="K8" t="s">
        <v>47</v>
      </c>
      <c r="L8">
        <v>1</v>
      </c>
      <c r="M8">
        <v>18</v>
      </c>
      <c r="N8" s="14">
        <f>SUM(M8/M24)</f>
        <v>0.01056338028169014</v>
      </c>
      <c r="O8" s="16"/>
    </row>
    <row r="9" spans="1:15" ht="12.75">
      <c r="A9" t="s">
        <v>3</v>
      </c>
      <c r="B9">
        <v>0</v>
      </c>
      <c r="C9">
        <v>0</v>
      </c>
      <c r="D9" s="14">
        <f>SUM(C9/C45)</f>
        <v>0</v>
      </c>
      <c r="E9" s="47"/>
      <c r="F9" t="s">
        <v>9</v>
      </c>
      <c r="G9">
        <v>58</v>
      </c>
      <c r="H9">
        <v>291</v>
      </c>
      <c r="I9" s="14">
        <f>SUM(H9/H46)</f>
        <v>0.014509373753490228</v>
      </c>
      <c r="J9" s="47"/>
      <c r="K9" t="s">
        <v>8</v>
      </c>
      <c r="L9">
        <v>0</v>
      </c>
      <c r="M9">
        <v>4</v>
      </c>
      <c r="N9" s="14">
        <f>SUM(M9/M24)</f>
        <v>0.002347417840375587</v>
      </c>
      <c r="O9" s="16"/>
    </row>
    <row r="10" spans="1:15" ht="12.75">
      <c r="A10" t="s">
        <v>5</v>
      </c>
      <c r="B10">
        <v>201</v>
      </c>
      <c r="C10">
        <v>764</v>
      </c>
      <c r="D10" s="14">
        <f>SUM(C10/C45)</f>
        <v>0.007245758291366736</v>
      </c>
      <c r="E10" s="47"/>
      <c r="F10" t="s">
        <v>11</v>
      </c>
      <c r="G10">
        <v>780</v>
      </c>
      <c r="H10">
        <v>4004</v>
      </c>
      <c r="I10" s="14">
        <f>SUM(H10/H46)</f>
        <v>0.19964100518548064</v>
      </c>
      <c r="J10" s="47"/>
      <c r="K10" t="s">
        <v>10</v>
      </c>
      <c r="L10">
        <v>6</v>
      </c>
      <c r="M10">
        <v>58</v>
      </c>
      <c r="N10" s="14">
        <f>SUM(M10/M24)</f>
        <v>0.03403755868544601</v>
      </c>
      <c r="O10" s="16"/>
    </row>
    <row r="11" spans="1:15" ht="12.75">
      <c r="A11" t="s">
        <v>45</v>
      </c>
      <c r="B11">
        <v>694</v>
      </c>
      <c r="C11">
        <v>2731</v>
      </c>
      <c r="D11" s="14">
        <f>SUM(C11/C45)</f>
        <v>0.025900740698589733</v>
      </c>
      <c r="E11" s="47"/>
      <c r="F11" t="s">
        <v>47</v>
      </c>
      <c r="G11">
        <v>7</v>
      </c>
      <c r="H11">
        <v>41</v>
      </c>
      <c r="I11" s="14">
        <f>SUM(H11/H46)</f>
        <v>0.002044276027124053</v>
      </c>
      <c r="J11" s="47"/>
      <c r="K11" t="s">
        <v>12</v>
      </c>
      <c r="L11">
        <v>3</v>
      </c>
      <c r="M11">
        <v>46</v>
      </c>
      <c r="N11" s="14">
        <f>SUM(M11/M24)</f>
        <v>0.02699530516431925</v>
      </c>
      <c r="O11" s="16"/>
    </row>
    <row r="12" spans="1:15" ht="12.75">
      <c r="A12" t="s">
        <v>52</v>
      </c>
      <c r="B12">
        <v>3</v>
      </c>
      <c r="C12">
        <v>38</v>
      </c>
      <c r="D12" s="14">
        <f>SUM(C12/C45)</f>
        <v>0.00036039111920410465</v>
      </c>
      <c r="E12" s="47"/>
      <c r="F12" t="s">
        <v>46</v>
      </c>
      <c r="G12">
        <v>0</v>
      </c>
      <c r="H12">
        <v>0</v>
      </c>
      <c r="I12" s="14">
        <f>SUM(H12/H46)</f>
        <v>0</v>
      </c>
      <c r="J12" s="47"/>
      <c r="K12" t="s">
        <v>14</v>
      </c>
      <c r="L12">
        <v>12</v>
      </c>
      <c r="M12">
        <v>106</v>
      </c>
      <c r="N12" s="14">
        <f>SUM(M12/M24)</f>
        <v>0.062206572769953054</v>
      </c>
      <c r="O12" s="16"/>
    </row>
    <row r="13" spans="1:15" ht="13.5" customHeight="1">
      <c r="A13" t="s">
        <v>9</v>
      </c>
      <c r="B13">
        <v>85</v>
      </c>
      <c r="C13">
        <v>367</v>
      </c>
      <c r="D13" s="14">
        <f>SUM(C13/C45)</f>
        <v>0.0034806194933659582</v>
      </c>
      <c r="E13" s="47"/>
      <c r="F13" t="s">
        <v>13</v>
      </c>
      <c r="G13">
        <v>29</v>
      </c>
      <c r="H13">
        <v>169</v>
      </c>
      <c r="I13" s="14">
        <f>SUM(H13/H46)</f>
        <v>0.008426406063023533</v>
      </c>
      <c r="J13" s="47"/>
      <c r="K13" t="s">
        <v>41</v>
      </c>
      <c r="L13">
        <v>26</v>
      </c>
      <c r="M13">
        <v>187</v>
      </c>
      <c r="N13" s="14">
        <f>SUM(M13/M24)</f>
        <v>0.10974178403755869</v>
      </c>
      <c r="O13" s="16"/>
    </row>
    <row r="14" spans="1:15" ht="12.75">
      <c r="A14" t="s">
        <v>11</v>
      </c>
      <c r="B14">
        <v>1701</v>
      </c>
      <c r="C14">
        <v>8484</v>
      </c>
      <c r="D14" s="14">
        <f>SUM(C14/C45)</f>
        <v>0.08046205935072695</v>
      </c>
      <c r="E14" s="47"/>
      <c r="F14" t="s">
        <v>10</v>
      </c>
      <c r="G14">
        <v>25</v>
      </c>
      <c r="H14">
        <v>145</v>
      </c>
      <c r="I14" s="14">
        <f>SUM(H14/H46)</f>
        <v>0.007229756681292381</v>
      </c>
      <c r="J14" s="47"/>
      <c r="K14" t="s">
        <v>18</v>
      </c>
      <c r="L14">
        <v>41</v>
      </c>
      <c r="M14">
        <v>193</v>
      </c>
      <c r="N14" s="14">
        <f>SUM(M14/M24)</f>
        <v>0.11326291079812206</v>
      </c>
      <c r="O14" s="16"/>
    </row>
    <row r="15" spans="1:15" ht="12.75">
      <c r="A15" t="s">
        <v>16</v>
      </c>
      <c r="B15">
        <v>316</v>
      </c>
      <c r="C15">
        <v>1193</v>
      </c>
      <c r="D15" s="14">
        <f>SUM(C15/C45)</f>
        <v>0.011314384347644655</v>
      </c>
      <c r="E15" s="47"/>
      <c r="F15" t="s">
        <v>12</v>
      </c>
      <c r="G15">
        <v>3</v>
      </c>
      <c r="H15">
        <v>40</v>
      </c>
      <c r="I15" s="14">
        <f>SUM(H15/H46)</f>
        <v>0.001994415636218588</v>
      </c>
      <c r="J15" s="48"/>
      <c r="K15" t="s">
        <v>19</v>
      </c>
      <c r="L15">
        <v>49</v>
      </c>
      <c r="M15">
        <v>403</v>
      </c>
      <c r="N15" s="14">
        <f>SUM(M15/M24)</f>
        <v>0.23650234741784038</v>
      </c>
      <c r="O15" s="16"/>
    </row>
    <row r="16" spans="1:15" ht="12.75">
      <c r="A16" t="s">
        <v>13</v>
      </c>
      <c r="B16">
        <v>2386</v>
      </c>
      <c r="C16">
        <v>10239</v>
      </c>
      <c r="D16" s="14">
        <f>SUM(C16/C45)</f>
        <v>0.09710643867186389</v>
      </c>
      <c r="E16" s="47"/>
      <c r="F16" t="s">
        <v>17</v>
      </c>
      <c r="G16">
        <v>29</v>
      </c>
      <c r="H16">
        <v>99</v>
      </c>
      <c r="I16" s="14">
        <f>SUM(H16/H46)</f>
        <v>0.004936178699641005</v>
      </c>
      <c r="J16" s="47"/>
      <c r="K16" t="s">
        <v>57</v>
      </c>
      <c r="L16">
        <v>0</v>
      </c>
      <c r="M16">
        <v>66</v>
      </c>
      <c r="N16" s="14">
        <f>SUM(M16/M24)</f>
        <v>0.03873239436619718</v>
      </c>
      <c r="O16" s="16"/>
    </row>
    <row r="17" spans="1:15" ht="12.75">
      <c r="A17" t="s">
        <v>22</v>
      </c>
      <c r="B17">
        <v>84</v>
      </c>
      <c r="C17">
        <v>402</v>
      </c>
      <c r="D17" s="14">
        <f>SUM(C17/C45)</f>
        <v>0.003812558682106581</v>
      </c>
      <c r="E17" s="47"/>
      <c r="F17" t="s">
        <v>23</v>
      </c>
      <c r="G17">
        <v>54</v>
      </c>
      <c r="H17">
        <v>271</v>
      </c>
      <c r="I17" s="14">
        <f>SUM(H17/H46)</f>
        <v>0.013512165935380934</v>
      </c>
      <c r="J17" s="47"/>
      <c r="K17" t="s">
        <v>21</v>
      </c>
      <c r="L17">
        <v>36</v>
      </c>
      <c r="M17">
        <v>274</v>
      </c>
      <c r="N17" s="14">
        <f>SUM(M17/M24)</f>
        <v>0.1607981220657277</v>
      </c>
      <c r="O17" s="16"/>
    </row>
    <row r="18" spans="1:15" ht="12.75">
      <c r="A18" t="s">
        <v>37</v>
      </c>
      <c r="B18">
        <v>27</v>
      </c>
      <c r="C18">
        <v>102</v>
      </c>
      <c r="D18" s="14">
        <f>SUM(C18/C45)</f>
        <v>0.0009673656357583862</v>
      </c>
      <c r="E18" s="47"/>
      <c r="F18" t="s">
        <v>50</v>
      </c>
      <c r="G18">
        <v>17</v>
      </c>
      <c r="H18">
        <v>159</v>
      </c>
      <c r="I18" s="14">
        <f>SUM(H18/H46)</f>
        <v>0.007927802153968887</v>
      </c>
      <c r="J18" s="47"/>
      <c r="K18" t="s">
        <v>49</v>
      </c>
      <c r="L18">
        <v>6</v>
      </c>
      <c r="M18">
        <v>38</v>
      </c>
      <c r="N18" s="14">
        <f>SUM(M18/M24)</f>
        <v>0.022300469483568074</v>
      </c>
      <c r="O18" s="16"/>
    </row>
    <row r="19" spans="1:15" ht="12.75">
      <c r="A19" t="s">
        <v>17</v>
      </c>
      <c r="B19">
        <v>1354</v>
      </c>
      <c r="C19">
        <v>5906</v>
      </c>
      <c r="D19" s="14">
        <f>SUM(C19/C45)</f>
        <v>0.05601236710577479</v>
      </c>
      <c r="E19" s="47"/>
      <c r="F19" t="s">
        <v>14</v>
      </c>
      <c r="G19">
        <v>16</v>
      </c>
      <c r="H19">
        <v>111</v>
      </c>
      <c r="I19" s="14">
        <f>SUM(H19/H46)</f>
        <v>0.005534503390506582</v>
      </c>
      <c r="J19" s="47"/>
      <c r="K19"/>
      <c r="N19" s="14"/>
      <c r="O19" s="16"/>
    </row>
    <row r="20" spans="1:15" ht="12.75">
      <c r="A20" t="s">
        <v>23</v>
      </c>
      <c r="B20">
        <v>161</v>
      </c>
      <c r="C20">
        <v>969</v>
      </c>
      <c r="D20" s="14">
        <f>SUM(C20/C45)</f>
        <v>0.009189973539704669</v>
      </c>
      <c r="E20" s="47"/>
      <c r="F20" t="s">
        <v>41</v>
      </c>
      <c r="G20">
        <v>173</v>
      </c>
      <c r="H20">
        <v>1011</v>
      </c>
      <c r="I20" s="14">
        <f>SUM(H20/H46)</f>
        <v>0.05040885520542481</v>
      </c>
      <c r="J20" s="47"/>
      <c r="K20"/>
      <c r="N20" s="14"/>
      <c r="O20" s="16"/>
    </row>
    <row r="21" spans="1:15" ht="12.75">
      <c r="A21" t="s">
        <v>24</v>
      </c>
      <c r="B21">
        <v>114</v>
      </c>
      <c r="C21">
        <v>439</v>
      </c>
      <c r="D21" s="14">
        <f>SUM(C21/C45)</f>
        <v>0.004163465824489525</v>
      </c>
      <c r="E21" s="47"/>
      <c r="F21" t="s">
        <v>27</v>
      </c>
      <c r="G21">
        <v>0</v>
      </c>
      <c r="H21">
        <v>0</v>
      </c>
      <c r="I21" s="14">
        <f>SUM(H21/H46)</f>
        <v>0</v>
      </c>
      <c r="J21" s="47"/>
      <c r="K21" s="18" t="s">
        <v>43</v>
      </c>
      <c r="L21" s="16" t="s">
        <v>43</v>
      </c>
      <c r="M21" s="16" t="s">
        <v>43</v>
      </c>
      <c r="N21" s="14" t="s">
        <v>43</v>
      </c>
      <c r="O21" s="16"/>
    </row>
    <row r="22" spans="1:15" ht="12.75">
      <c r="A22" t="s">
        <v>20</v>
      </c>
      <c r="B22">
        <v>511</v>
      </c>
      <c r="C22">
        <v>1715</v>
      </c>
      <c r="D22" s="14">
        <f>SUM(C22/C45)</f>
        <v>0.016265020248290515</v>
      </c>
      <c r="E22" s="47"/>
      <c r="F22" t="s">
        <v>15</v>
      </c>
      <c r="G22">
        <v>51</v>
      </c>
      <c r="H22">
        <v>225</v>
      </c>
      <c r="I22" s="14">
        <f>SUM(H22/H46)</f>
        <v>0.011218587953729557</v>
      </c>
      <c r="J22" s="47"/>
      <c r="K22" s="18"/>
      <c r="L22" s="16"/>
      <c r="M22" s="16"/>
      <c r="N22" s="14"/>
      <c r="O22" s="16"/>
    </row>
    <row r="23" spans="1:17" ht="12.75">
      <c r="A23" t="s">
        <v>41</v>
      </c>
      <c r="B23">
        <v>517</v>
      </c>
      <c r="C23">
        <v>2800</v>
      </c>
      <c r="D23" s="14">
        <f>SUM(C23/C45)</f>
        <v>0.026555135099249817</v>
      </c>
      <c r="E23" s="47"/>
      <c r="F23" t="s">
        <v>25</v>
      </c>
      <c r="G23">
        <v>266</v>
      </c>
      <c r="H23">
        <v>1125</v>
      </c>
      <c r="I23" s="14">
        <f>SUM(H23/H46)</f>
        <v>0.056092939768647786</v>
      </c>
      <c r="J23" s="47"/>
      <c r="K23" s="18"/>
      <c r="L23" s="16"/>
      <c r="M23" s="16"/>
      <c r="N23" s="17"/>
      <c r="O23" s="16"/>
      <c r="P23" s="23"/>
      <c r="Q23" s="23"/>
    </row>
    <row r="24" spans="1:15" ht="12.75">
      <c r="A24" t="s">
        <v>27</v>
      </c>
      <c r="B24">
        <v>123</v>
      </c>
      <c r="C24">
        <v>440</v>
      </c>
      <c r="D24" s="14">
        <f>SUM(C24/C45)</f>
        <v>0.004172949801310686</v>
      </c>
      <c r="E24" s="47"/>
      <c r="F24" t="s">
        <v>58</v>
      </c>
      <c r="G24">
        <v>283</v>
      </c>
      <c r="H24">
        <v>1334</v>
      </c>
      <c r="I24" s="14">
        <f>SUM(H24/H46)</f>
        <v>0.06651376146788991</v>
      </c>
      <c r="J24" s="47"/>
      <c r="K24" s="24" t="str">
        <f>F46</f>
        <v>Total July 2019</v>
      </c>
      <c r="L24" s="38">
        <f>SUM(L6:L22)</f>
        <v>233</v>
      </c>
      <c r="M24" s="61">
        <f>SUM(M6:M23)</f>
        <v>1704</v>
      </c>
      <c r="N24" s="17"/>
      <c r="O24" s="16"/>
    </row>
    <row r="25" spans="1:15" ht="12.75">
      <c r="A25" t="s">
        <v>15</v>
      </c>
      <c r="B25">
        <v>157</v>
      </c>
      <c r="C25">
        <v>832</v>
      </c>
      <c r="D25" s="14">
        <f>SUM(C25/C45)</f>
        <v>0.00789066871520566</v>
      </c>
      <c r="E25" s="47"/>
      <c r="F25" t="s">
        <v>26</v>
      </c>
      <c r="G25">
        <v>390</v>
      </c>
      <c r="H25">
        <v>1594</v>
      </c>
      <c r="I25" s="14">
        <f>SUM(H25/H46)</f>
        <v>0.07947746310331073</v>
      </c>
      <c r="J25" s="47"/>
      <c r="K25" s="24" t="str">
        <f>F47</f>
        <v>Total July 2018</v>
      </c>
      <c r="L25" s="40">
        <v>286</v>
      </c>
      <c r="M25" s="60">
        <v>1626</v>
      </c>
      <c r="N25" s="17"/>
      <c r="O25" s="16"/>
    </row>
    <row r="26" spans="1:15" ht="12.75">
      <c r="A26" t="s">
        <v>25</v>
      </c>
      <c r="B26">
        <v>1616</v>
      </c>
      <c r="C26">
        <v>7678</v>
      </c>
      <c r="D26" s="14">
        <f>SUM(C26/C45)</f>
        <v>0.07281797403287146</v>
      </c>
      <c r="E26" s="47"/>
      <c r="F26" t="s">
        <v>18</v>
      </c>
      <c r="G26">
        <v>970</v>
      </c>
      <c r="H26">
        <v>2944</v>
      </c>
      <c r="I26" s="14">
        <f>SUM(H26/H46)</f>
        <v>0.14678899082568808</v>
      </c>
      <c r="J26" s="47"/>
      <c r="K26" s="24" t="str">
        <f>F48</f>
        <v>2018 change 2018</v>
      </c>
      <c r="L26" s="26">
        <f>SUM(L24-L25)</f>
        <v>-53</v>
      </c>
      <c r="M26" s="26">
        <f>SUM(M24-M25)</f>
        <v>78</v>
      </c>
      <c r="N26" s="17"/>
      <c r="O26" s="16"/>
    </row>
    <row r="27" spans="1:15" ht="12.75">
      <c r="A27" t="s">
        <v>58</v>
      </c>
      <c r="B27">
        <v>1100</v>
      </c>
      <c r="C27">
        <v>3798</v>
      </c>
      <c r="D27" s="14">
        <f>SUM(C27/C45)</f>
        <v>0.03602014396676814</v>
      </c>
      <c r="E27" s="47"/>
      <c r="F27" t="s">
        <v>44</v>
      </c>
      <c r="G27">
        <v>3</v>
      </c>
      <c r="H27">
        <v>17</v>
      </c>
      <c r="I27" s="14">
        <f>SUM(H27/H46)</f>
        <v>0.0008476266453928999</v>
      </c>
      <c r="J27" s="47"/>
      <c r="K27" s="24" t="str">
        <f>F49</f>
        <v>% change 2019 - 2018</v>
      </c>
      <c r="L27" s="27">
        <f>SUM((L24-L25)/L25)</f>
        <v>-0.1853146853146853</v>
      </c>
      <c r="M27" s="27">
        <f>SUM((M24-M25)/M25)</f>
        <v>0.04797047970479705</v>
      </c>
      <c r="N27" s="17"/>
      <c r="O27" s="16"/>
    </row>
    <row r="28" spans="1:15" ht="12.75">
      <c r="A28" t="s">
        <v>36</v>
      </c>
      <c r="B28">
        <v>0</v>
      </c>
      <c r="C28">
        <v>0</v>
      </c>
      <c r="D28" s="14">
        <f>SUM(C28/C45)</f>
        <v>0</v>
      </c>
      <c r="E28" s="47"/>
      <c r="F28" t="s">
        <v>33</v>
      </c>
      <c r="G28">
        <v>0</v>
      </c>
      <c r="H28">
        <v>4</v>
      </c>
      <c r="I28" s="14">
        <f>SUM(H28/H46)</f>
        <v>0.00019944156362185878</v>
      </c>
      <c r="J28" s="47"/>
      <c r="K28" s="28"/>
      <c r="L28" s="32"/>
      <c r="M28" s="32"/>
      <c r="N28" s="30"/>
      <c r="O28" s="16"/>
    </row>
    <row r="29" spans="1:15" ht="12.75">
      <c r="A29" t="s">
        <v>26</v>
      </c>
      <c r="B29">
        <v>1308</v>
      </c>
      <c r="C29">
        <v>5027</v>
      </c>
      <c r="D29" s="14">
        <f>SUM(C29/C45)</f>
        <v>0.04767595147997458</v>
      </c>
      <c r="E29" s="47"/>
      <c r="F29" t="s">
        <v>30</v>
      </c>
      <c r="G29">
        <v>229</v>
      </c>
      <c r="H29">
        <v>1309</v>
      </c>
      <c r="I29" s="14">
        <f>SUM(H29/H46)</f>
        <v>0.0652672516952533</v>
      </c>
      <c r="J29" s="47"/>
      <c r="K29" s="49"/>
      <c r="L29" s="27"/>
      <c r="M29" s="27"/>
      <c r="N29" s="33"/>
      <c r="O29" s="16"/>
    </row>
    <row r="30" spans="1:15" ht="12.75">
      <c r="A30" t="s">
        <v>31</v>
      </c>
      <c r="B30">
        <v>13</v>
      </c>
      <c r="C30">
        <v>52</v>
      </c>
      <c r="D30" s="14">
        <f>SUM(C30/C45)</f>
        <v>0.0004931667947003538</v>
      </c>
      <c r="E30" s="47"/>
      <c r="F30" t="s">
        <v>42</v>
      </c>
      <c r="G30">
        <v>959</v>
      </c>
      <c r="H30">
        <v>3670</v>
      </c>
      <c r="I30" s="14">
        <f>SUM(H30/H46)</f>
        <v>0.18298763462305545</v>
      </c>
      <c r="J30" s="47"/>
      <c r="K30" s="16"/>
      <c r="L30" s="16"/>
      <c r="M30" s="16"/>
      <c r="N30" s="33"/>
      <c r="O30" s="16"/>
    </row>
    <row r="31" spans="1:15" ht="12.75">
      <c r="A31" t="s">
        <v>49</v>
      </c>
      <c r="B31">
        <v>8</v>
      </c>
      <c r="C31">
        <v>41</v>
      </c>
      <c r="D31" s="14">
        <f>SUM(C31/C45)</f>
        <v>0.0003888430496675866</v>
      </c>
      <c r="E31" s="47"/>
      <c r="F31" t="s">
        <v>49</v>
      </c>
      <c r="G31">
        <v>12</v>
      </c>
      <c r="H31">
        <v>38</v>
      </c>
      <c r="I31" s="14">
        <f>SUM(H31/H46)</f>
        <v>0.0018946948544076585</v>
      </c>
      <c r="J31" s="48"/>
      <c r="K31" s="48"/>
      <c r="L31" s="46"/>
      <c r="M31" s="16"/>
      <c r="N31" s="33"/>
      <c r="O31" s="16"/>
    </row>
    <row r="32" spans="1:15" ht="12.75">
      <c r="A32" t="s">
        <v>18</v>
      </c>
      <c r="B32">
        <v>1317</v>
      </c>
      <c r="C32">
        <v>6220</v>
      </c>
      <c r="D32" s="14">
        <f>SUM(C32/C45)</f>
        <v>0.058990335827619235</v>
      </c>
      <c r="E32" s="47"/>
      <c r="F32" t="s">
        <v>35</v>
      </c>
      <c r="G32">
        <v>4</v>
      </c>
      <c r="H32">
        <v>37</v>
      </c>
      <c r="I32" s="14">
        <f>SUM(H32/H47)</f>
        <v>0.0017614015043320955</v>
      </c>
      <c r="J32" s="48"/>
      <c r="K32" s="48"/>
      <c r="L32" s="46"/>
      <c r="M32" s="16"/>
      <c r="N32" s="33"/>
      <c r="O32" s="16"/>
    </row>
    <row r="33" spans="1:15" ht="12.75">
      <c r="A33" t="s">
        <v>28</v>
      </c>
      <c r="B33">
        <v>975</v>
      </c>
      <c r="C33">
        <v>3678</v>
      </c>
      <c r="D33" s="14">
        <f>SUM(C33/C45)</f>
        <v>0.034882066748228864</v>
      </c>
      <c r="E33" s="47"/>
      <c r="F33" s="18" t="s">
        <v>43</v>
      </c>
      <c r="G33"/>
      <c r="H33"/>
      <c r="I33" s="14" t="s">
        <v>43</v>
      </c>
      <c r="J33" s="48"/>
      <c r="K33" s="7"/>
      <c r="L33" s="35" t="s">
        <v>34</v>
      </c>
      <c r="M33" s="35"/>
      <c r="N33" s="36"/>
      <c r="O33" s="16"/>
    </row>
    <row r="34" spans="1:15" ht="12.75">
      <c r="A34" t="s">
        <v>32</v>
      </c>
      <c r="B34">
        <v>1935</v>
      </c>
      <c r="C34">
        <v>8387</v>
      </c>
      <c r="D34" s="14">
        <f>SUM(C34/C45)</f>
        <v>0.07954211359907436</v>
      </c>
      <c r="E34" s="47"/>
      <c r="F34" s="18" t="s">
        <v>48</v>
      </c>
      <c r="G34"/>
      <c r="H34"/>
      <c r="I34" s="14" t="s">
        <v>43</v>
      </c>
      <c r="J34" s="48"/>
      <c r="K34" s="9" t="s">
        <v>0</v>
      </c>
      <c r="L34" s="10" t="str">
        <f>B5</f>
        <v>01/07- 31/067</v>
      </c>
      <c r="M34" s="10" t="str">
        <f>C5</f>
        <v>01/01- 31/07</v>
      </c>
      <c r="N34" s="11" t="s">
        <v>1</v>
      </c>
      <c r="O34" s="16"/>
    </row>
    <row r="35" spans="1:15" ht="12.75">
      <c r="A35" t="s">
        <v>44</v>
      </c>
      <c r="B35">
        <v>11</v>
      </c>
      <c r="C35">
        <v>35</v>
      </c>
      <c r="D35" s="14">
        <f>SUM(C35/C45)</f>
        <v>0.0003319391887406227</v>
      </c>
      <c r="E35" s="47"/>
      <c r="F35" s="18" t="s">
        <v>43</v>
      </c>
      <c r="G35"/>
      <c r="H35"/>
      <c r="I35" s="14" t="s">
        <v>43</v>
      </c>
      <c r="J35" s="47"/>
      <c r="K35" t="s">
        <v>6</v>
      </c>
      <c r="L35">
        <v>0</v>
      </c>
      <c r="M35">
        <v>0</v>
      </c>
      <c r="N35" s="14">
        <f>SUM(M35/M47)</f>
        <v>0</v>
      </c>
      <c r="O35" s="16"/>
    </row>
    <row r="36" spans="1:15" ht="12.75">
      <c r="A36" t="s">
        <v>33</v>
      </c>
      <c r="B36">
        <v>19</v>
      </c>
      <c r="C36">
        <v>87</v>
      </c>
      <c r="D36" s="14">
        <f>SUM(C36/C45)</f>
        <v>0.0008251059834409765</v>
      </c>
      <c r="E36" s="47"/>
      <c r="F36" s="18" t="s">
        <v>48</v>
      </c>
      <c r="G36" s="16" t="s">
        <v>43</v>
      </c>
      <c r="H36" s="16" t="s">
        <v>43</v>
      </c>
      <c r="I36" s="14" t="s">
        <v>43</v>
      </c>
      <c r="J36" s="47"/>
      <c r="K36" t="s">
        <v>55</v>
      </c>
      <c r="L36">
        <v>1</v>
      </c>
      <c r="M36">
        <v>13</v>
      </c>
      <c r="N36" s="14">
        <f>SUM(M36/M47)</f>
        <v>0.03757225433526012</v>
      </c>
      <c r="O36" s="16"/>
    </row>
    <row r="37" spans="1:15" ht="12.75">
      <c r="A37" t="s">
        <v>29</v>
      </c>
      <c r="B37">
        <v>221</v>
      </c>
      <c r="C37">
        <v>1080</v>
      </c>
      <c r="D37" s="14">
        <f>SUM(C37/C45)</f>
        <v>0.0102426949668535</v>
      </c>
      <c r="E37" s="47"/>
      <c r="F37" s="18" t="s">
        <v>43</v>
      </c>
      <c r="G37" s="16" t="s">
        <v>43</v>
      </c>
      <c r="H37" s="16" t="s">
        <v>43</v>
      </c>
      <c r="I37" s="14" t="s">
        <v>43</v>
      </c>
      <c r="J37" s="48"/>
      <c r="K37" t="s">
        <v>12</v>
      </c>
      <c r="L37">
        <v>5</v>
      </c>
      <c r="M37">
        <v>39</v>
      </c>
      <c r="N37" s="14">
        <f>SUM(M37/M47)</f>
        <v>0.11271676300578035</v>
      </c>
      <c r="O37" s="16"/>
    </row>
    <row r="38" spans="1:15" ht="12.75">
      <c r="A38" t="s">
        <v>59</v>
      </c>
      <c r="B38">
        <v>14</v>
      </c>
      <c r="C38">
        <v>60</v>
      </c>
      <c r="D38" s="14">
        <f>SUM(C38/C45)</f>
        <v>0.000569038609269639</v>
      </c>
      <c r="E38" s="47"/>
      <c r="F38" s="18"/>
      <c r="G38" s="16"/>
      <c r="H38" s="16"/>
      <c r="I38" s="22"/>
      <c r="J38" s="48"/>
      <c r="K38" t="s">
        <v>14</v>
      </c>
      <c r="L38">
        <v>0</v>
      </c>
      <c r="M38">
        <v>2</v>
      </c>
      <c r="N38" s="14">
        <f>SUM(M38/M47)</f>
        <v>0.005780346820809248</v>
      </c>
      <c r="O38" s="16"/>
    </row>
    <row r="39" spans="1:15" ht="12.75">
      <c r="A39" t="s">
        <v>30</v>
      </c>
      <c r="B39">
        <v>3152</v>
      </c>
      <c r="C39">
        <v>11203</v>
      </c>
      <c r="D39" s="14">
        <f>SUM(C39/C45)</f>
        <v>0.10624899232746275</v>
      </c>
      <c r="E39" s="47"/>
      <c r="F39" s="18"/>
      <c r="G39" s="16"/>
      <c r="H39" s="16"/>
      <c r="I39" s="22"/>
      <c r="J39" s="48"/>
      <c r="K39" t="s">
        <v>41</v>
      </c>
      <c r="L39">
        <v>0</v>
      </c>
      <c r="M39">
        <v>29</v>
      </c>
      <c r="N39" s="14">
        <f>SUM(M39/M47)</f>
        <v>0.0838150289017341</v>
      </c>
      <c r="O39" s="16"/>
    </row>
    <row r="40" spans="1:15" ht="12.75">
      <c r="A40" t="s">
        <v>42</v>
      </c>
      <c r="B40">
        <v>2815</v>
      </c>
      <c r="C40">
        <v>11974</v>
      </c>
      <c r="D40" s="14">
        <f>SUM(C40/C45)</f>
        <v>0.11356113845657761</v>
      </c>
      <c r="E40" s="47"/>
      <c r="F40" s="18"/>
      <c r="G40" s="16"/>
      <c r="H40" s="16"/>
      <c r="I40" s="22"/>
      <c r="J40" s="13"/>
      <c r="K40" t="s">
        <v>53</v>
      </c>
      <c r="L40">
        <v>0</v>
      </c>
      <c r="M40">
        <v>0</v>
      </c>
      <c r="N40" s="14">
        <f>SUM(M40/M47)</f>
        <v>0</v>
      </c>
      <c r="O40" s="16"/>
    </row>
    <row r="41" spans="1:15" ht="12.75">
      <c r="A41" t="s">
        <v>21</v>
      </c>
      <c r="B41">
        <v>240</v>
      </c>
      <c r="C41">
        <v>1324</v>
      </c>
      <c r="D41" s="14">
        <f>SUM(C41/C45)</f>
        <v>0.012556785311216699</v>
      </c>
      <c r="E41" s="47"/>
      <c r="F41" s="18"/>
      <c r="G41" s="21"/>
      <c r="H41" s="21"/>
      <c r="I41" s="22"/>
      <c r="J41" s="50"/>
      <c r="K41" t="s">
        <v>19</v>
      </c>
      <c r="L41">
        <v>1</v>
      </c>
      <c r="M41">
        <v>9</v>
      </c>
      <c r="N41" s="14">
        <f>SUM(M41/M47)</f>
        <v>0.02601156069364162</v>
      </c>
      <c r="O41" s="16"/>
    </row>
    <row r="42" spans="1:15" ht="12.75">
      <c r="A42" t="s">
        <v>35</v>
      </c>
      <c r="B42">
        <v>0</v>
      </c>
      <c r="C42">
        <v>0</v>
      </c>
      <c r="D42" s="14" t="s">
        <v>43</v>
      </c>
      <c r="E42" s="47"/>
      <c r="F42" s="18"/>
      <c r="G42" s="21"/>
      <c r="H42" s="21"/>
      <c r="I42" s="22"/>
      <c r="J42" s="21"/>
      <c r="K42" t="s">
        <v>51</v>
      </c>
      <c r="L42">
        <v>0</v>
      </c>
      <c r="M42">
        <v>2</v>
      </c>
      <c r="N42" s="14">
        <f>SUM(M42/M47)</f>
        <v>0.005780346820809248</v>
      </c>
      <c r="O42" s="16"/>
    </row>
    <row r="43" spans="1:15" ht="12.75">
      <c r="A43" s="18" t="s">
        <v>43</v>
      </c>
      <c r="B43" s="16" t="s">
        <v>43</v>
      </c>
      <c r="C43" s="16" t="s">
        <v>43</v>
      </c>
      <c r="D43" s="14" t="s">
        <v>43</v>
      </c>
      <c r="E43" s="47"/>
      <c r="F43" s="18"/>
      <c r="G43" s="21"/>
      <c r="H43" s="21"/>
      <c r="I43" s="22"/>
      <c r="J43" s="21"/>
      <c r="K43" t="s">
        <v>21</v>
      </c>
      <c r="L43">
        <v>3</v>
      </c>
      <c r="M43">
        <v>160</v>
      </c>
      <c r="N43" s="14">
        <f>SUM(M43/M47)</f>
        <v>0.4624277456647399</v>
      </c>
      <c r="O43" s="16"/>
    </row>
    <row r="44" spans="1:15" ht="12.75">
      <c r="A44" s="37"/>
      <c r="B44" s="21"/>
      <c r="C44" s="13"/>
      <c r="D44" s="14" t="s">
        <v>43</v>
      </c>
      <c r="E44" s="47"/>
      <c r="F44" s="18"/>
      <c r="G44" s="21"/>
      <c r="H44" s="21"/>
      <c r="I44" s="22"/>
      <c r="J44" s="21"/>
      <c r="K44" t="s">
        <v>56</v>
      </c>
      <c r="L44">
        <v>0</v>
      </c>
      <c r="M44">
        <v>29</v>
      </c>
      <c r="N44" s="14">
        <f>SUM(M44/M47)</f>
        <v>0.0838150289017341</v>
      </c>
      <c r="O44" s="16"/>
    </row>
    <row r="45" spans="1:15" ht="12.75">
      <c r="A45" s="39" t="s">
        <v>66</v>
      </c>
      <c r="B45" s="26">
        <f>SUM(B6:B43)</f>
        <v>24685</v>
      </c>
      <c r="C45" s="26">
        <f>SUM(C6:C43)</f>
        <v>105441</v>
      </c>
      <c r="D45" s="14"/>
      <c r="E45" s="47"/>
      <c r="F45" s="18"/>
      <c r="G45" s="21"/>
      <c r="H45" s="21"/>
      <c r="I45" s="22"/>
      <c r="J45" s="21"/>
      <c r="K45" t="s">
        <v>54</v>
      </c>
      <c r="L45">
        <v>7</v>
      </c>
      <c r="M45">
        <v>63</v>
      </c>
      <c r="N45" s="14">
        <f>SUM(M45/M47)</f>
        <v>0.18208092485549132</v>
      </c>
      <c r="O45" s="16"/>
    </row>
    <row r="46" spans="1:15" ht="12.75">
      <c r="A46" s="39" t="s">
        <v>67</v>
      </c>
      <c r="B46" s="51">
        <v>26958</v>
      </c>
      <c r="C46" s="52">
        <v>114082</v>
      </c>
      <c r="D46" s="25"/>
      <c r="E46" s="47"/>
      <c r="F46" s="24" t="str">
        <f>A45</f>
        <v>Total July 2019</v>
      </c>
      <c r="G46" s="26">
        <f>SUM(G6:G35)</f>
        <v>4730</v>
      </c>
      <c r="H46" s="26">
        <f>SUM(H6:H45)</f>
        <v>20056</v>
      </c>
      <c r="I46" s="22"/>
      <c r="J46" s="21"/>
      <c r="K46" t="s">
        <v>49</v>
      </c>
      <c r="N46" s="14">
        <f>SUM(M46/M47)</f>
        <v>0</v>
      </c>
      <c r="O46" s="16"/>
    </row>
    <row r="47" spans="1:15" ht="12.75">
      <c r="A47" s="39" t="s">
        <v>61</v>
      </c>
      <c r="B47" s="26">
        <f>SUM(B45-B46)</f>
        <v>-2273</v>
      </c>
      <c r="C47" s="26">
        <f>SUM(C45-C46)</f>
        <v>-8641</v>
      </c>
      <c r="D47" s="25"/>
      <c r="E47" s="53"/>
      <c r="F47" s="24" t="str">
        <f>A46</f>
        <v>Total July 2018</v>
      </c>
      <c r="G47" s="60">
        <v>4363</v>
      </c>
      <c r="H47" s="60">
        <v>21006</v>
      </c>
      <c r="I47" s="22"/>
      <c r="J47" s="21"/>
      <c r="K47" s="24" t="str">
        <f>A45</f>
        <v>Total July 2019</v>
      </c>
      <c r="L47" s="26">
        <f>SUM(L35:L46)</f>
        <v>17</v>
      </c>
      <c r="M47" s="26">
        <f>SUM(M35:M46)</f>
        <v>346</v>
      </c>
      <c r="N47" s="17"/>
      <c r="O47" s="16"/>
    </row>
    <row r="48" spans="1:15" ht="12.75">
      <c r="A48" s="39" t="s">
        <v>62</v>
      </c>
      <c r="B48" s="27">
        <f>SUM(B47/B46)</f>
        <v>-0.08431634394242897</v>
      </c>
      <c r="C48" s="27">
        <f>SUM(C47/C46)</f>
        <v>-0.0757437632580074</v>
      </c>
      <c r="D48" s="25"/>
      <c r="E48" s="38"/>
      <c r="F48" s="24" t="str">
        <f>A47</f>
        <v>2018 change 2018</v>
      </c>
      <c r="G48" s="26">
        <f>SUM(G46-G47)</f>
        <v>367</v>
      </c>
      <c r="H48" s="26">
        <f>SUM(H46-H47)</f>
        <v>-950</v>
      </c>
      <c r="I48" s="22"/>
      <c r="J48" s="13"/>
      <c r="K48" s="24" t="str">
        <f>A46</f>
        <v>Total July 2018</v>
      </c>
      <c r="L48" s="38">
        <v>89</v>
      </c>
      <c r="M48" s="38">
        <v>317</v>
      </c>
      <c r="N48" s="17"/>
      <c r="O48" s="16"/>
    </row>
    <row r="49" spans="1:15" ht="12.75">
      <c r="A49" s="56"/>
      <c r="B49" s="57"/>
      <c r="C49" s="57"/>
      <c r="D49" s="41"/>
      <c r="E49" s="38"/>
      <c r="F49" s="24" t="str">
        <f>A48</f>
        <v>% change 2019 - 2018</v>
      </c>
      <c r="G49" s="27">
        <f>G48/G47</f>
        <v>0.08411643364657345</v>
      </c>
      <c r="H49" s="27">
        <f>H48/H47</f>
        <v>-0.04522517375987813</v>
      </c>
      <c r="I49" s="20"/>
      <c r="J49" s="13"/>
      <c r="K49" s="24" t="str">
        <f>A47</f>
        <v>2018 change 2018</v>
      </c>
      <c r="L49" s="26">
        <f>SUM(L47-L48)</f>
        <v>-72</v>
      </c>
      <c r="M49" s="26">
        <f>SUM(M47-M48)</f>
        <v>29</v>
      </c>
      <c r="N49" s="17"/>
      <c r="O49" s="16"/>
    </row>
    <row r="50" spans="1:15" ht="12.75">
      <c r="A50" s="49"/>
      <c r="B50" s="16"/>
      <c r="C50" s="16"/>
      <c r="D50" s="27"/>
      <c r="E50" s="38"/>
      <c r="F50" s="29"/>
      <c r="G50" s="58"/>
      <c r="H50" s="58"/>
      <c r="I50" s="59"/>
      <c r="J50" s="13"/>
      <c r="K50" s="24" t="str">
        <f>A48</f>
        <v>% change 2019 - 2018</v>
      </c>
      <c r="L50" s="27">
        <f>SUM((L47-L48)/L48)</f>
        <v>-0.8089887640449438</v>
      </c>
      <c r="M50" s="27">
        <f>SUM((M47-M48)/M48)</f>
        <v>0.0914826498422713</v>
      </c>
      <c r="N50" s="17"/>
      <c r="O50" s="16"/>
    </row>
    <row r="51" spans="1:15" ht="12.75">
      <c r="A51" s="49"/>
      <c r="B51" s="38"/>
      <c r="C51" s="38"/>
      <c r="D51" s="27"/>
      <c r="E51" s="16"/>
      <c r="F51" s="16"/>
      <c r="G51" s="48"/>
      <c r="H51" s="48"/>
      <c r="I51" s="27"/>
      <c r="J51" s="13"/>
      <c r="K51" s="28"/>
      <c r="L51" s="32"/>
      <c r="M51" s="32"/>
      <c r="N51" s="30"/>
      <c r="O51" s="16"/>
    </row>
    <row r="52" spans="1:15" ht="12.75">
      <c r="A52" s="49"/>
      <c r="B52" s="38"/>
      <c r="C52" s="38"/>
      <c r="D52" s="16"/>
      <c r="E52" s="38"/>
      <c r="F52" s="16"/>
      <c r="G52" s="48"/>
      <c r="H52" s="48"/>
      <c r="I52" s="27"/>
      <c r="J52" s="38"/>
      <c r="K52" s="49"/>
      <c r="L52" s="27"/>
      <c r="M52" s="27"/>
      <c r="N52" s="33"/>
      <c r="O52" s="16"/>
    </row>
    <row r="53" spans="1:15" ht="12.75">
      <c r="A53" s="49"/>
      <c r="B53" s="38"/>
      <c r="C53" s="38"/>
      <c r="D53" s="27"/>
      <c r="E53" s="38"/>
      <c r="F53" s="34"/>
      <c r="G53" s="34"/>
      <c r="H53" s="34"/>
      <c r="I53" s="27"/>
      <c r="J53" s="27"/>
      <c r="K53" s="49"/>
      <c r="L53" s="27"/>
      <c r="M53" s="27"/>
      <c r="N53" s="33"/>
      <c r="O53" s="16"/>
    </row>
    <row r="54" spans="1:15" ht="12.75">
      <c r="A54" s="49"/>
      <c r="B54" s="27"/>
      <c r="C54" s="27"/>
      <c r="D54" s="27"/>
      <c r="E54" s="49"/>
      <c r="F54" s="49"/>
      <c r="G54" s="27"/>
      <c r="H54" s="27"/>
      <c r="I54" s="27"/>
      <c r="J54" s="48"/>
      <c r="K54" s="49"/>
      <c r="L54" s="27"/>
      <c r="M54" s="27"/>
      <c r="N54" s="33"/>
      <c r="O54" s="16"/>
    </row>
    <row r="55" spans="1:15" ht="12.75">
      <c r="A55" s="34"/>
      <c r="B55" s="34"/>
      <c r="C55" s="34"/>
      <c r="D55" s="27"/>
      <c r="E55" s="49"/>
      <c r="F55" s="16"/>
      <c r="G55" s="16"/>
      <c r="H55" s="16"/>
      <c r="I55" s="16"/>
      <c r="J55" s="48"/>
      <c r="K55" s="49"/>
      <c r="L55" s="27"/>
      <c r="M55" s="27"/>
      <c r="N55" s="33"/>
      <c r="O55" s="16"/>
    </row>
    <row r="56" spans="1:15" ht="12.75">
      <c r="A56" s="34" t="s">
        <v>43</v>
      </c>
      <c r="B56" s="34"/>
      <c r="C56" s="34"/>
      <c r="D56" s="27"/>
      <c r="E56" s="49"/>
      <c r="F56" s="54"/>
      <c r="G56" s="48"/>
      <c r="H56" s="48"/>
      <c r="I56" s="48"/>
      <c r="J56" s="48"/>
      <c r="K56" s="16"/>
      <c r="L56" s="16"/>
      <c r="M56" s="16"/>
      <c r="N56" s="33"/>
      <c r="O56" s="16"/>
    </row>
    <row r="57" spans="1:15" ht="12.75">
      <c r="A57" s="16"/>
      <c r="B57" s="16"/>
      <c r="C57" s="16"/>
      <c r="D57" s="49"/>
      <c r="E57" s="49"/>
      <c r="F57" s="16"/>
      <c r="G57" s="48"/>
      <c r="H57" s="48"/>
      <c r="I57" s="48"/>
      <c r="J57" s="48"/>
      <c r="K57" s="48"/>
      <c r="L57" s="16"/>
      <c r="M57" s="16"/>
      <c r="N57" s="33"/>
      <c r="O57" s="16"/>
    </row>
    <row r="58" spans="1:15" ht="12.75">
      <c r="A58" s="16"/>
      <c r="B58" s="16"/>
      <c r="C58" s="16"/>
      <c r="D58" s="49"/>
      <c r="E58" s="49"/>
      <c r="F58" s="16"/>
      <c r="G58" s="48"/>
      <c r="H58" s="48"/>
      <c r="I58" s="48"/>
      <c r="J58" s="48"/>
      <c r="K58" s="48"/>
      <c r="L58" s="16"/>
      <c r="M58" s="16"/>
      <c r="N58" s="33"/>
      <c r="O58" s="16"/>
    </row>
    <row r="59" spans="1:15" ht="12.75">
      <c r="A59" s="16"/>
      <c r="B59" s="16"/>
      <c r="C59" s="16"/>
      <c r="D59" s="16"/>
      <c r="E59" s="54"/>
      <c r="F59" s="16"/>
      <c r="G59" s="48"/>
      <c r="H59" s="48"/>
      <c r="I59" s="48"/>
      <c r="J59" s="48"/>
      <c r="K59" s="48"/>
      <c r="L59" s="16"/>
      <c r="M59" s="16"/>
      <c r="N59" s="33"/>
      <c r="O59" s="16"/>
    </row>
    <row r="60" spans="1:15" ht="12.75">
      <c r="A60" s="16"/>
      <c r="B60" s="16"/>
      <c r="C60" s="16"/>
      <c r="D60" s="16"/>
      <c r="E60" s="54"/>
      <c r="F60" s="16"/>
      <c r="G60" s="48"/>
      <c r="H60" s="48"/>
      <c r="I60" s="48"/>
      <c r="J60" s="48"/>
      <c r="K60" s="48"/>
      <c r="L60" s="16"/>
      <c r="M60" s="16"/>
      <c r="N60" s="33"/>
      <c r="O60" s="16"/>
    </row>
    <row r="61" spans="1:15" ht="12.75">
      <c r="A61" s="16"/>
      <c r="B61" s="16"/>
      <c r="C61" s="16"/>
      <c r="D61" s="16"/>
      <c r="E61" s="55"/>
      <c r="F61" s="16"/>
      <c r="G61" s="48"/>
      <c r="H61" s="48"/>
      <c r="I61" s="48"/>
      <c r="J61" s="48"/>
      <c r="K61" s="48"/>
      <c r="L61" s="16"/>
      <c r="M61" s="16"/>
      <c r="N61" s="33"/>
      <c r="O61" s="16"/>
    </row>
    <row r="62" spans="5:15" ht="12.75">
      <c r="E62" s="16"/>
      <c r="F62" s="16"/>
      <c r="G62" s="48"/>
      <c r="H62" s="48"/>
      <c r="I62" s="48"/>
      <c r="J62" s="48"/>
      <c r="K62" s="48"/>
      <c r="L62" s="16"/>
      <c r="M62" s="16"/>
      <c r="N62" s="33"/>
      <c r="O62" s="16"/>
    </row>
    <row r="63" spans="11:14" ht="12.75">
      <c r="K63" s="48"/>
      <c r="L63" s="16"/>
      <c r="M63" s="16"/>
      <c r="N63" s="33"/>
    </row>
    <row r="65" ht="12.75">
      <c r="E65" s="31"/>
    </row>
    <row r="70" ht="12.75">
      <c r="E70" s="12"/>
    </row>
    <row r="71" ht="12.75">
      <c r="E71" s="12"/>
    </row>
    <row r="72" ht="12.75">
      <c r="E72" s="12"/>
    </row>
    <row r="73" ht="12.75">
      <c r="E73" s="12"/>
    </row>
  </sheetData>
  <sheetProtection/>
  <mergeCells count="4">
    <mergeCell ref="A1:N1"/>
    <mergeCell ref="B4:D4"/>
    <mergeCell ref="G4:I4"/>
    <mergeCell ref="L4:N4"/>
  </mergeCells>
  <printOptions gridLines="1" horizontalCentered="1" verticalCentered="1"/>
  <pageMargins left="0" right="0" top="0" bottom="0.2362204724409449" header="0" footer="0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Society of the Irish Motor Industry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VRT40</dc:creator>
  <cp:keywords/>
  <dc:description/>
  <cp:lastModifiedBy>SIMI Statistics</cp:lastModifiedBy>
  <cp:lastPrinted>2016-06-28T11:07:22Z</cp:lastPrinted>
  <dcterms:created xsi:type="dcterms:W3CDTF">2003-02-04T10:20:21Z</dcterms:created>
  <dcterms:modified xsi:type="dcterms:W3CDTF">2019-08-01T09:35:10Z</dcterms:modified>
  <cp:category/>
  <cp:version/>
  <cp:contentType/>
  <cp:contentStatus/>
</cp:coreProperties>
</file>